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720" windowHeight="6750" activeTab="1"/>
  </bookViews>
  <sheets>
    <sheet name="Grafico1" sheetId="1" r:id="rId1"/>
    <sheet name="Foglio1" sheetId="2" r:id="rId2"/>
  </sheets>
  <calcPr calcId="0"/>
</workbook>
</file>

<file path=xl/calcChain.xml><?xml version="1.0" encoding="utf-8"?>
<calcChain xmlns="http://schemas.openxmlformats.org/spreadsheetml/2006/main">
  <c r="D18" i="2"/>
  <c r="E18" s="1"/>
  <c r="N18" s="1"/>
  <c r="D3"/>
  <c r="D4"/>
  <c r="D5"/>
  <c r="D6"/>
  <c r="D7"/>
  <c r="D8"/>
  <c r="D9"/>
  <c r="D10"/>
  <c r="O18"/>
  <c r="O19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O43" s="1"/>
  <c r="O44" s="1"/>
  <c r="O45" s="1"/>
  <c r="O46" s="1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B11"/>
  <c r="C11"/>
  <c r="B18"/>
  <c r="B19" s="1"/>
  <c r="C18"/>
  <c r="H18" s="1"/>
  <c r="B47"/>
  <c r="B49" s="1"/>
  <c r="C47"/>
  <c r="C49" s="1"/>
  <c r="B52"/>
  <c r="B69"/>
  <c r="B77"/>
  <c r="C77"/>
  <c r="C81" s="1"/>
  <c r="B78"/>
  <c r="B80"/>
  <c r="B84"/>
  <c r="B86"/>
  <c r="B87"/>
  <c r="B92"/>
  <c r="B93"/>
  <c r="B95"/>
  <c r="B101"/>
  <c r="B104"/>
  <c r="B108"/>
  <c r="B125" s="1"/>
  <c r="C108"/>
  <c r="H108" s="1"/>
  <c r="B109"/>
  <c r="C109"/>
  <c r="H109" s="1"/>
  <c r="C111"/>
  <c r="H111" s="1"/>
  <c r="B112"/>
  <c r="C112"/>
  <c r="B118"/>
  <c r="C118"/>
  <c r="K118" s="1"/>
  <c r="B121"/>
  <c r="C121"/>
  <c r="K121" s="1"/>
  <c r="C122"/>
  <c r="H122" s="1"/>
  <c r="C125"/>
  <c r="B127"/>
  <c r="C127"/>
  <c r="B128"/>
  <c r="C128"/>
  <c r="C130"/>
  <c r="B133"/>
  <c r="C133"/>
  <c r="H133" s="1"/>
  <c r="B136"/>
  <c r="C136"/>
  <c r="C137"/>
  <c r="B140"/>
  <c r="B141"/>
  <c r="C141"/>
  <c r="H141" s="1"/>
  <c r="B144"/>
  <c r="C144"/>
  <c r="B145"/>
  <c r="C145"/>
  <c r="C150"/>
  <c r="K150" s="1"/>
  <c r="B151"/>
  <c r="C151"/>
  <c r="H151" s="1"/>
  <c r="B152"/>
  <c r="B192" s="1"/>
  <c r="C152"/>
  <c r="K152" s="1"/>
  <c r="B153"/>
  <c r="C153"/>
  <c r="K153" s="1"/>
  <c r="C154"/>
  <c r="B156"/>
  <c r="B159"/>
  <c r="C159"/>
  <c r="B160"/>
  <c r="C160"/>
  <c r="C162"/>
  <c r="B166"/>
  <c r="C166"/>
  <c r="K166" s="1"/>
  <c r="B168"/>
  <c r="C168"/>
  <c r="C170"/>
  <c r="H170" s="1"/>
  <c r="B172"/>
  <c r="B174"/>
  <c r="C174"/>
  <c r="B176"/>
  <c r="C176"/>
  <c r="B177"/>
  <c r="C177"/>
  <c r="H177" s="1"/>
  <c r="B182"/>
  <c r="C182"/>
  <c r="K182" s="1"/>
  <c r="B183"/>
  <c r="C183"/>
  <c r="C186"/>
  <c r="B188"/>
  <c r="B189"/>
  <c r="C189"/>
  <c r="C192"/>
  <c r="C194"/>
  <c r="B197"/>
  <c r="C197"/>
  <c r="H197" s="1"/>
  <c r="B198"/>
  <c r="C198"/>
  <c r="K198" s="1"/>
  <c r="B199"/>
  <c r="C199"/>
  <c r="B217"/>
  <c r="C218"/>
  <c r="B230"/>
  <c r="C230"/>
  <c r="K230" s="1"/>
  <c r="C232"/>
  <c r="B281"/>
  <c r="C282"/>
  <c r="B291"/>
  <c r="B241" s="1"/>
  <c r="C291"/>
  <c r="C250" s="1"/>
  <c r="B315"/>
  <c r="B317"/>
  <c r="B331"/>
  <c r="C331"/>
  <c r="C337"/>
  <c r="C347"/>
  <c r="B349"/>
  <c r="C349"/>
  <c r="B367"/>
  <c r="C367"/>
  <c r="H367" s="1"/>
  <c r="B372"/>
  <c r="C372"/>
  <c r="K372" s="1"/>
  <c r="B20" l="1"/>
  <c r="K170"/>
  <c r="C69"/>
  <c r="H69" s="1"/>
  <c r="B319"/>
  <c r="K176"/>
  <c r="C104"/>
  <c r="C93"/>
  <c r="C351"/>
  <c r="B338"/>
  <c r="C321"/>
  <c r="H321" s="1"/>
  <c r="C233"/>
  <c r="B223"/>
  <c r="K112"/>
  <c r="C78"/>
  <c r="D78" s="1"/>
  <c r="J78" s="1"/>
  <c r="C61"/>
  <c r="K61" s="1"/>
  <c r="B355"/>
  <c r="B322"/>
  <c r="K137"/>
  <c r="B113"/>
  <c r="C101"/>
  <c r="H101" s="1"/>
  <c r="C95"/>
  <c r="H95" s="1"/>
  <c r="C87"/>
  <c r="H87" s="1"/>
  <c r="B185"/>
  <c r="B142"/>
  <c r="C134"/>
  <c r="K134" s="1"/>
  <c r="B124"/>
  <c r="C113"/>
  <c r="B89"/>
  <c r="B344"/>
  <c r="C239"/>
  <c r="H239" s="1"/>
  <c r="C185"/>
  <c r="B97"/>
  <c r="B81"/>
  <c r="C64"/>
  <c r="B57"/>
  <c r="C58"/>
  <c r="K58" s="1"/>
  <c r="D282"/>
  <c r="J282" s="1"/>
  <c r="B60"/>
  <c r="H166"/>
  <c r="K144"/>
  <c r="C98"/>
  <c r="C86"/>
  <c r="K86" s="1"/>
  <c r="C70"/>
  <c r="K70" s="1"/>
  <c r="B61"/>
  <c r="B54"/>
  <c r="H47"/>
  <c r="C106"/>
  <c r="B72"/>
  <c r="C54"/>
  <c r="K54" s="1"/>
  <c r="C338"/>
  <c r="H338" s="1"/>
  <c r="B297"/>
  <c r="B236"/>
  <c r="B224"/>
  <c r="B134"/>
  <c r="C72"/>
  <c r="B63"/>
  <c r="B55"/>
  <c r="B48"/>
  <c r="B358"/>
  <c r="C340"/>
  <c r="C322"/>
  <c r="H322" s="1"/>
  <c r="C297"/>
  <c r="H297" s="1"/>
  <c r="C238"/>
  <c r="C224"/>
  <c r="B191"/>
  <c r="B148"/>
  <c r="C138"/>
  <c r="B129"/>
  <c r="B119"/>
  <c r="C102"/>
  <c r="K102" s="1"/>
  <c r="C96"/>
  <c r="H96" s="1"/>
  <c r="C80"/>
  <c r="C74"/>
  <c r="D74" s="1"/>
  <c r="J74" s="1"/>
  <c r="C63"/>
  <c r="H63" s="1"/>
  <c r="C55"/>
  <c r="D55" s="1"/>
  <c r="J55" s="1"/>
  <c r="C48"/>
  <c r="C19"/>
  <c r="C358"/>
  <c r="H358" s="1"/>
  <c r="C324"/>
  <c r="B309"/>
  <c r="C226"/>
  <c r="K226" s="1"/>
  <c r="B158"/>
  <c r="C191"/>
  <c r="H191" s="1"/>
  <c r="B180"/>
  <c r="C175"/>
  <c r="H175" s="1"/>
  <c r="C169"/>
  <c r="B165"/>
  <c r="B157"/>
  <c r="H152"/>
  <c r="C149"/>
  <c r="H149" s="1"/>
  <c r="C142"/>
  <c r="H142" s="1"/>
  <c r="B135"/>
  <c r="C129"/>
  <c r="C119"/>
  <c r="H119" s="1"/>
  <c r="B116"/>
  <c r="B110"/>
  <c r="B103"/>
  <c r="C89"/>
  <c r="B364"/>
  <c r="B347"/>
  <c r="B328"/>
  <c r="C309"/>
  <c r="H309" s="1"/>
  <c r="C245"/>
  <c r="H245" s="1"/>
  <c r="B229"/>
  <c r="C181"/>
  <c r="H181" s="1"/>
  <c r="C165"/>
  <c r="H165" s="1"/>
  <c r="C157"/>
  <c r="K157" s="1"/>
  <c r="B150"/>
  <c r="C143"/>
  <c r="H143" s="1"/>
  <c r="C135"/>
  <c r="C117"/>
  <c r="C110"/>
  <c r="D110" s="1"/>
  <c r="J110" s="1"/>
  <c r="K108"/>
  <c r="C103"/>
  <c r="K103" s="1"/>
  <c r="C97"/>
  <c r="C90"/>
  <c r="B53"/>
  <c r="C66"/>
  <c r="C57"/>
  <c r="K250"/>
  <c r="H250"/>
  <c r="H232"/>
  <c r="K232"/>
  <c r="K145"/>
  <c r="K186"/>
  <c r="K183"/>
  <c r="K128"/>
  <c r="K98"/>
  <c r="H98"/>
  <c r="K78"/>
  <c r="K331"/>
  <c r="K224"/>
  <c r="K349"/>
  <c r="H189"/>
  <c r="H162"/>
  <c r="K162"/>
  <c r="K154"/>
  <c r="K136"/>
  <c r="H136"/>
  <c r="K90"/>
  <c r="H168"/>
  <c r="K168"/>
  <c r="K113"/>
  <c r="K174"/>
  <c r="H174"/>
  <c r="K160"/>
  <c r="H157"/>
  <c r="K49"/>
  <c r="H324"/>
  <c r="B279"/>
  <c r="B273"/>
  <c r="H233"/>
  <c r="B221"/>
  <c r="B215"/>
  <c r="B209"/>
  <c r="H183"/>
  <c r="H128"/>
  <c r="H102"/>
  <c r="B345"/>
  <c r="H331"/>
  <c r="B306"/>
  <c r="B300"/>
  <c r="B294"/>
  <c r="B288"/>
  <c r="B276"/>
  <c r="B270"/>
  <c r="B264"/>
  <c r="C221"/>
  <c r="C215"/>
  <c r="C209"/>
  <c r="B206"/>
  <c r="B200"/>
  <c r="H349"/>
  <c r="C345"/>
  <c r="K340"/>
  <c r="B336"/>
  <c r="B318"/>
  <c r="B314"/>
  <c r="H291"/>
  <c r="B261"/>
  <c r="B255"/>
  <c r="K233"/>
  <c r="C206"/>
  <c r="C200"/>
  <c r="K189"/>
  <c r="B339"/>
  <c r="C307"/>
  <c r="D307" s="1"/>
  <c r="J307" s="1"/>
  <c r="C301"/>
  <c r="C295"/>
  <c r="C289"/>
  <c r="B268"/>
  <c r="B262"/>
  <c r="C207"/>
  <c r="C201"/>
  <c r="H134"/>
  <c r="B366"/>
  <c r="B357"/>
  <c r="C350"/>
  <c r="D350" s="1"/>
  <c r="J350" s="1"/>
  <c r="B348"/>
  <c r="B346"/>
  <c r="C339"/>
  <c r="B330"/>
  <c r="C323"/>
  <c r="C262"/>
  <c r="C256"/>
  <c r="B253"/>
  <c r="B247"/>
  <c r="H137"/>
  <c r="H113"/>
  <c r="K337"/>
  <c r="H337"/>
  <c r="H238"/>
  <c r="K143"/>
  <c r="K104"/>
  <c r="H104"/>
  <c r="K81"/>
  <c r="K64"/>
  <c r="K194"/>
  <c r="H194"/>
  <c r="H130"/>
  <c r="K130"/>
  <c r="H125"/>
  <c r="K367"/>
  <c r="K358"/>
  <c r="B292"/>
  <c r="B302"/>
  <c r="B293"/>
  <c r="B303"/>
  <c r="B295"/>
  <c r="B301"/>
  <c r="B307"/>
  <c r="B310"/>
  <c r="B324"/>
  <c r="B332"/>
  <c r="B340"/>
  <c r="B351"/>
  <c r="B359"/>
  <c r="B368"/>
  <c r="B341"/>
  <c r="B352"/>
  <c r="B205"/>
  <c r="B225"/>
  <c r="B231"/>
  <c r="B257"/>
  <c r="B263"/>
  <c r="B269"/>
  <c r="B312"/>
  <c r="B334"/>
  <c r="B361"/>
  <c r="B370"/>
  <c r="B220"/>
  <c r="B327"/>
  <c r="B343"/>
  <c r="B354"/>
  <c r="B363"/>
  <c r="B298"/>
  <c r="B311"/>
  <c r="B325"/>
  <c r="B333"/>
  <c r="B360"/>
  <c r="B369"/>
  <c r="B237"/>
  <c r="B287"/>
  <c r="B305"/>
  <c r="B326"/>
  <c r="B342"/>
  <c r="B353"/>
  <c r="B362"/>
  <c r="B208"/>
  <c r="B214"/>
  <c r="B240"/>
  <c r="B246"/>
  <c r="B252"/>
  <c r="B272"/>
  <c r="B278"/>
  <c r="B290"/>
  <c r="B296"/>
  <c r="B299"/>
  <c r="B308"/>
  <c r="B313"/>
  <c r="B335"/>
  <c r="B371"/>
  <c r="K282"/>
  <c r="K218"/>
  <c r="K151"/>
  <c r="K347"/>
  <c r="H347"/>
  <c r="K338"/>
  <c r="K322"/>
  <c r="K309"/>
  <c r="K297"/>
  <c r="C293"/>
  <c r="C303"/>
  <c r="C294"/>
  <c r="C304"/>
  <c r="D304" s="1"/>
  <c r="J304" s="1"/>
  <c r="C292"/>
  <c r="D292" s="1"/>
  <c r="J292" s="1"/>
  <c r="C298"/>
  <c r="C311"/>
  <c r="C325"/>
  <c r="C333"/>
  <c r="C341"/>
  <c r="C352"/>
  <c r="D352" s="1"/>
  <c r="J352" s="1"/>
  <c r="C360"/>
  <c r="C369"/>
  <c r="C361"/>
  <c r="C370"/>
  <c r="C202"/>
  <c r="C234"/>
  <c r="C240"/>
  <c r="C246"/>
  <c r="C266"/>
  <c r="C272"/>
  <c r="C284"/>
  <c r="C290"/>
  <c r="C327"/>
  <c r="C343"/>
  <c r="C354"/>
  <c r="C363"/>
  <c r="C223"/>
  <c r="C314"/>
  <c r="C316"/>
  <c r="C318"/>
  <c r="C320"/>
  <c r="C336"/>
  <c r="C205"/>
  <c r="C225"/>
  <c r="C231"/>
  <c r="C237"/>
  <c r="C257"/>
  <c r="D257" s="1"/>
  <c r="J257" s="1"/>
  <c r="C263"/>
  <c r="C269"/>
  <c r="C287"/>
  <c r="D287" s="1"/>
  <c r="J287" s="1"/>
  <c r="C305"/>
  <c r="D305" s="1"/>
  <c r="J305" s="1"/>
  <c r="C312"/>
  <c r="C326"/>
  <c r="C334"/>
  <c r="C342"/>
  <c r="C353"/>
  <c r="C362"/>
  <c r="D362" s="1"/>
  <c r="J362" s="1"/>
  <c r="C208"/>
  <c r="C214"/>
  <c r="C278"/>
  <c r="K291"/>
  <c r="C296"/>
  <c r="C299"/>
  <c r="C302"/>
  <c r="C308"/>
  <c r="C313"/>
  <c r="D313" s="1"/>
  <c r="J313" s="1"/>
  <c r="C335"/>
  <c r="C371"/>
  <c r="C217"/>
  <c r="C229"/>
  <c r="C249"/>
  <c r="C255"/>
  <c r="C261"/>
  <c r="D261" s="1"/>
  <c r="J261" s="1"/>
  <c r="C281"/>
  <c r="C315"/>
  <c r="C317"/>
  <c r="C319"/>
  <c r="C328"/>
  <c r="C344"/>
  <c r="C355"/>
  <c r="C364"/>
  <c r="K192"/>
  <c r="K55"/>
  <c r="K111"/>
  <c r="K66"/>
  <c r="H66"/>
  <c r="K177"/>
  <c r="K175"/>
  <c r="K142"/>
  <c r="K122"/>
  <c r="K119"/>
  <c r="H145"/>
  <c r="H81"/>
  <c r="H64"/>
  <c r="H186"/>
  <c r="K125"/>
  <c r="B365"/>
  <c r="B356"/>
  <c r="B329"/>
  <c r="C279"/>
  <c r="C273"/>
  <c r="D273" s="1"/>
  <c r="J273" s="1"/>
  <c r="H230"/>
  <c r="H218"/>
  <c r="B212"/>
  <c r="K149"/>
  <c r="C365"/>
  <c r="C356"/>
  <c r="D347"/>
  <c r="J347" s="1"/>
  <c r="C329"/>
  <c r="D329" s="1"/>
  <c r="J329" s="1"/>
  <c r="B320"/>
  <c r="B316"/>
  <c r="C306"/>
  <c r="C300"/>
  <c r="C288"/>
  <c r="H282"/>
  <c r="C270"/>
  <c r="C264"/>
  <c r="C258"/>
  <c r="B249"/>
  <c r="H192"/>
  <c r="C368"/>
  <c r="C359"/>
  <c r="B350"/>
  <c r="C332"/>
  <c r="B323"/>
  <c r="C310"/>
  <c r="B304"/>
  <c r="B286"/>
  <c r="C277"/>
  <c r="C271"/>
  <c r="C265"/>
  <c r="B256"/>
  <c r="C213"/>
  <c r="B204"/>
  <c r="H198"/>
  <c r="H154"/>
  <c r="H90"/>
  <c r="C366"/>
  <c r="C357"/>
  <c r="C348"/>
  <c r="C346"/>
  <c r="B337"/>
  <c r="C330"/>
  <c r="B321"/>
  <c r="C253"/>
  <c r="C247"/>
  <c r="B244"/>
  <c r="C241"/>
  <c r="B238"/>
  <c r="B232"/>
  <c r="H169"/>
  <c r="H160"/>
  <c r="H49"/>
  <c r="K159"/>
  <c r="K127"/>
  <c r="C83"/>
  <c r="C91"/>
  <c r="C99"/>
  <c r="C107"/>
  <c r="H77"/>
  <c r="C84"/>
  <c r="D84" s="1"/>
  <c r="J84" s="1"/>
  <c r="C92"/>
  <c r="C100"/>
  <c r="C203"/>
  <c r="C211"/>
  <c r="D211" s="1"/>
  <c r="J211" s="1"/>
  <c r="C219"/>
  <c r="D219" s="1"/>
  <c r="J219" s="1"/>
  <c r="C227"/>
  <c r="C235"/>
  <c r="C243"/>
  <c r="C251"/>
  <c r="C259"/>
  <c r="C267"/>
  <c r="C275"/>
  <c r="D275" s="1"/>
  <c r="J275" s="1"/>
  <c r="C285"/>
  <c r="K199"/>
  <c r="C204"/>
  <c r="D204" s="1"/>
  <c r="J204" s="1"/>
  <c r="C212"/>
  <c r="C220"/>
  <c r="C228"/>
  <c r="D228" s="1"/>
  <c r="J228" s="1"/>
  <c r="C236"/>
  <c r="D236" s="1"/>
  <c r="J236" s="1"/>
  <c r="C244"/>
  <c r="D244" s="1"/>
  <c r="J244" s="1"/>
  <c r="C252"/>
  <c r="C260"/>
  <c r="C268"/>
  <c r="C276"/>
  <c r="C286"/>
  <c r="B154"/>
  <c r="B162"/>
  <c r="B170"/>
  <c r="B178"/>
  <c r="B186"/>
  <c r="B194"/>
  <c r="B155"/>
  <c r="B163"/>
  <c r="B171"/>
  <c r="B179"/>
  <c r="B187"/>
  <c r="B195"/>
  <c r="K135"/>
  <c r="B50"/>
  <c r="B58"/>
  <c r="B66"/>
  <c r="B74"/>
  <c r="B51"/>
  <c r="B59"/>
  <c r="B67"/>
  <c r="B75"/>
  <c r="B65"/>
  <c r="K197"/>
  <c r="B167"/>
  <c r="H159"/>
  <c r="H153"/>
  <c r="B94"/>
  <c r="B88"/>
  <c r="C71"/>
  <c r="B62"/>
  <c r="B56"/>
  <c r="B280"/>
  <c r="B260"/>
  <c r="B254"/>
  <c r="B248"/>
  <c r="B228"/>
  <c r="B222"/>
  <c r="B216"/>
  <c r="B196"/>
  <c r="C193"/>
  <c r="B190"/>
  <c r="B184"/>
  <c r="H182"/>
  <c r="H176"/>
  <c r="C173"/>
  <c r="C167"/>
  <c r="B164"/>
  <c r="C161"/>
  <c r="H150"/>
  <c r="H144"/>
  <c r="B132"/>
  <c r="B126"/>
  <c r="B120"/>
  <c r="H118"/>
  <c r="H112"/>
  <c r="B105"/>
  <c r="H103"/>
  <c r="C94"/>
  <c r="K89"/>
  <c r="C88"/>
  <c r="B85"/>
  <c r="C82"/>
  <c r="B79"/>
  <c r="K77"/>
  <c r="B73"/>
  <c r="C62"/>
  <c r="C56"/>
  <c r="D56" s="1"/>
  <c r="J56" s="1"/>
  <c r="C50"/>
  <c r="K18"/>
  <c r="K95"/>
  <c r="K63"/>
  <c r="B82"/>
  <c r="B90"/>
  <c r="B98"/>
  <c r="B106"/>
  <c r="B83"/>
  <c r="B91"/>
  <c r="B99"/>
  <c r="B107"/>
  <c r="B202"/>
  <c r="B210"/>
  <c r="B218"/>
  <c r="B226"/>
  <c r="B234"/>
  <c r="B242"/>
  <c r="B250"/>
  <c r="B258"/>
  <c r="B266"/>
  <c r="B274"/>
  <c r="B282"/>
  <c r="B283"/>
  <c r="B284"/>
  <c r="B203"/>
  <c r="B211"/>
  <c r="B219"/>
  <c r="B227"/>
  <c r="B235"/>
  <c r="B243"/>
  <c r="B251"/>
  <c r="B259"/>
  <c r="B267"/>
  <c r="B275"/>
  <c r="B285"/>
  <c r="C115"/>
  <c r="C123"/>
  <c r="C131"/>
  <c r="C139"/>
  <c r="D139" s="1"/>
  <c r="J139" s="1"/>
  <c r="C147"/>
  <c r="D147" s="1"/>
  <c r="J147" s="1"/>
  <c r="C155"/>
  <c r="D155" s="1"/>
  <c r="J155" s="1"/>
  <c r="C163"/>
  <c r="C171"/>
  <c r="C179"/>
  <c r="C187"/>
  <c r="C195"/>
  <c r="C116"/>
  <c r="C124"/>
  <c r="C132"/>
  <c r="C140"/>
  <c r="C148"/>
  <c r="C156"/>
  <c r="C164"/>
  <c r="D164" s="1"/>
  <c r="J164" s="1"/>
  <c r="C172"/>
  <c r="D172" s="1"/>
  <c r="J172" s="1"/>
  <c r="C180"/>
  <c r="D180" s="1"/>
  <c r="J180" s="1"/>
  <c r="C188"/>
  <c r="D188" s="1"/>
  <c r="J188" s="1"/>
  <c r="C196"/>
  <c r="D196" s="1"/>
  <c r="J196" s="1"/>
  <c r="B114"/>
  <c r="B122"/>
  <c r="B130"/>
  <c r="B138"/>
  <c r="B146"/>
  <c r="B115"/>
  <c r="B123"/>
  <c r="B131"/>
  <c r="B139"/>
  <c r="B147"/>
  <c r="C51"/>
  <c r="C59"/>
  <c r="D59" s="1"/>
  <c r="J59" s="1"/>
  <c r="C67"/>
  <c r="D67" s="1"/>
  <c r="J67" s="1"/>
  <c r="C75"/>
  <c r="D75" s="1"/>
  <c r="J75" s="1"/>
  <c r="K47"/>
  <c r="C52"/>
  <c r="C60"/>
  <c r="C68"/>
  <c r="C76"/>
  <c r="D76" s="1"/>
  <c r="J76" s="1"/>
  <c r="H89"/>
  <c r="B71"/>
  <c r="K19"/>
  <c r="H372"/>
  <c r="B193"/>
  <c r="H185"/>
  <c r="B173"/>
  <c r="B161"/>
  <c r="K133"/>
  <c r="H127"/>
  <c r="H121"/>
  <c r="H106"/>
  <c r="B100"/>
  <c r="B68"/>
  <c r="C65"/>
  <c r="H54"/>
  <c r="H48"/>
  <c r="B289"/>
  <c r="C283"/>
  <c r="C280"/>
  <c r="B277"/>
  <c r="C274"/>
  <c r="B271"/>
  <c r="B265"/>
  <c r="C254"/>
  <c r="C248"/>
  <c r="B245"/>
  <c r="C242"/>
  <c r="B239"/>
  <c r="B233"/>
  <c r="C222"/>
  <c r="C216"/>
  <c r="B213"/>
  <c r="C210"/>
  <c r="D210" s="1"/>
  <c r="J210" s="1"/>
  <c r="B207"/>
  <c r="B201"/>
  <c r="H199"/>
  <c r="C190"/>
  <c r="C184"/>
  <c r="B181"/>
  <c r="C178"/>
  <c r="D178" s="1"/>
  <c r="J178" s="1"/>
  <c r="B175"/>
  <c r="B169"/>
  <c r="C158"/>
  <c r="B149"/>
  <c r="C146"/>
  <c r="B143"/>
  <c r="K141"/>
  <c r="B137"/>
  <c r="H135"/>
  <c r="C126"/>
  <c r="D126" s="1"/>
  <c r="J126" s="1"/>
  <c r="C120"/>
  <c r="B117"/>
  <c r="C114"/>
  <c r="D114" s="1"/>
  <c r="J114" s="1"/>
  <c r="B111"/>
  <c r="K109"/>
  <c r="C105"/>
  <c r="B102"/>
  <c r="B96"/>
  <c r="C85"/>
  <c r="K80"/>
  <c r="C79"/>
  <c r="B76"/>
  <c r="C73"/>
  <c r="D73" s="1"/>
  <c r="J73" s="1"/>
  <c r="B70"/>
  <c r="B64"/>
  <c r="C53"/>
  <c r="K48"/>
  <c r="D366"/>
  <c r="J366" s="1"/>
  <c r="D349"/>
  <c r="J349" s="1"/>
  <c r="D334"/>
  <c r="J334" s="1"/>
  <c r="D332"/>
  <c r="J332" s="1"/>
  <c r="D331"/>
  <c r="J331" s="1"/>
  <c r="D284"/>
  <c r="J284" s="1"/>
  <c r="D19"/>
  <c r="E19" s="1"/>
  <c r="N19" s="1"/>
  <c r="D367"/>
  <c r="J367" s="1"/>
  <c r="D321"/>
  <c r="J321" s="1"/>
  <c r="D302"/>
  <c r="J302" s="1"/>
  <c r="D286"/>
  <c r="J286" s="1"/>
  <c r="D369"/>
  <c r="J369" s="1"/>
  <c r="D320"/>
  <c r="J320" s="1"/>
  <c r="D353"/>
  <c r="J353" s="1"/>
  <c r="D337"/>
  <c r="J337" s="1"/>
  <c r="D372"/>
  <c r="D322"/>
  <c r="J322" s="1"/>
  <c r="D291"/>
  <c r="J291" s="1"/>
  <c r="D290"/>
  <c r="J290" s="1"/>
  <c r="D355"/>
  <c r="J355" s="1"/>
  <c r="D340"/>
  <c r="J340" s="1"/>
  <c r="D339"/>
  <c r="J339" s="1"/>
  <c r="D338"/>
  <c r="J338" s="1"/>
  <c r="D325"/>
  <c r="J325" s="1"/>
  <c r="D309"/>
  <c r="J309" s="1"/>
  <c r="D370"/>
  <c r="J370" s="1"/>
  <c r="D312"/>
  <c r="J312" s="1"/>
  <c r="D280"/>
  <c r="J280" s="1"/>
  <c r="D277"/>
  <c r="J277" s="1"/>
  <c r="D276"/>
  <c r="J276" s="1"/>
  <c r="D274"/>
  <c r="J274" s="1"/>
  <c r="D269"/>
  <c r="J269" s="1"/>
  <c r="D268"/>
  <c r="J268" s="1"/>
  <c r="D266"/>
  <c r="J266" s="1"/>
  <c r="D265"/>
  <c r="J265" s="1"/>
  <c r="D264"/>
  <c r="J264" s="1"/>
  <c r="D263"/>
  <c r="J263" s="1"/>
  <c r="D258"/>
  <c r="J258" s="1"/>
  <c r="D255"/>
  <c r="J255" s="1"/>
  <c r="D252"/>
  <c r="J252" s="1"/>
  <c r="D251"/>
  <c r="J251" s="1"/>
  <c r="D250"/>
  <c r="J250" s="1"/>
  <c r="D249"/>
  <c r="J249" s="1"/>
  <c r="D247"/>
  <c r="J247" s="1"/>
  <c r="D243"/>
  <c r="J243" s="1"/>
  <c r="D242"/>
  <c r="J242" s="1"/>
  <c r="D239"/>
  <c r="J239" s="1"/>
  <c r="D235"/>
  <c r="J235" s="1"/>
  <c r="D232"/>
  <c r="J232" s="1"/>
  <c r="D230"/>
  <c r="J230" s="1"/>
  <c r="D227"/>
  <c r="J227" s="1"/>
  <c r="D220"/>
  <c r="J220" s="1"/>
  <c r="D218"/>
  <c r="J218" s="1"/>
  <c r="D217"/>
  <c r="J217" s="1"/>
  <c r="D215"/>
  <c r="J215" s="1"/>
  <c r="D212"/>
  <c r="J212" s="1"/>
  <c r="D209"/>
  <c r="J209" s="1"/>
  <c r="D207"/>
  <c r="J207" s="1"/>
  <c r="D203"/>
  <c r="J203" s="1"/>
  <c r="D202"/>
  <c r="J202" s="1"/>
  <c r="D201"/>
  <c r="J201" s="1"/>
  <c r="D200"/>
  <c r="J200" s="1"/>
  <c r="D199"/>
  <c r="J199" s="1"/>
  <c r="D198"/>
  <c r="J198" s="1"/>
  <c r="D197"/>
  <c r="J197" s="1"/>
  <c r="D194"/>
  <c r="J194" s="1"/>
  <c r="D193"/>
  <c r="J193" s="1"/>
  <c r="D192"/>
  <c r="J192" s="1"/>
  <c r="D191"/>
  <c r="J191" s="1"/>
  <c r="D190"/>
  <c r="J190" s="1"/>
  <c r="D189"/>
  <c r="J189" s="1"/>
  <c r="D187"/>
  <c r="J187" s="1"/>
  <c r="D186"/>
  <c r="J186" s="1"/>
  <c r="D185"/>
  <c r="J185" s="1"/>
  <c r="D183"/>
  <c r="J183" s="1"/>
  <c r="D182"/>
  <c r="J182" s="1"/>
  <c r="D179"/>
  <c r="J179" s="1"/>
  <c r="D177"/>
  <c r="J177" s="1"/>
  <c r="D176"/>
  <c r="J176" s="1"/>
  <c r="D175"/>
  <c r="J175" s="1"/>
  <c r="D174"/>
  <c r="J174" s="1"/>
  <c r="D171"/>
  <c r="J171" s="1"/>
  <c r="D170"/>
  <c r="J170" s="1"/>
  <c r="D169"/>
  <c r="J169" s="1"/>
  <c r="D168"/>
  <c r="J168" s="1"/>
  <c r="D166"/>
  <c r="J166" s="1"/>
  <c r="D165"/>
  <c r="J165" s="1"/>
  <c r="D163"/>
  <c r="J163" s="1"/>
  <c r="D162"/>
  <c r="J162" s="1"/>
  <c r="D161"/>
  <c r="J161" s="1"/>
  <c r="D160"/>
  <c r="J160" s="1"/>
  <c r="D159"/>
  <c r="J159" s="1"/>
  <c r="D158"/>
  <c r="J158" s="1"/>
  <c r="D157"/>
  <c r="J157" s="1"/>
  <c r="D156"/>
  <c r="J156" s="1"/>
  <c r="D154"/>
  <c r="J154" s="1"/>
  <c r="D153"/>
  <c r="J153" s="1"/>
  <c r="D152"/>
  <c r="J152" s="1"/>
  <c r="D151"/>
  <c r="J151" s="1"/>
  <c r="D150"/>
  <c r="J150" s="1"/>
  <c r="D149"/>
  <c r="J149" s="1"/>
  <c r="D148"/>
  <c r="J148" s="1"/>
  <c r="D145"/>
  <c r="J145" s="1"/>
  <c r="D144"/>
  <c r="J144" s="1"/>
  <c r="D143"/>
  <c r="J143" s="1"/>
  <c r="D142"/>
  <c r="J142" s="1"/>
  <c r="D141"/>
  <c r="J141" s="1"/>
  <c r="D140"/>
  <c r="J140" s="1"/>
  <c r="D138"/>
  <c r="J138" s="1"/>
  <c r="D137"/>
  <c r="J137" s="1"/>
  <c r="D136"/>
  <c r="J136" s="1"/>
  <c r="D135"/>
  <c r="J135" s="1"/>
  <c r="D134"/>
  <c r="J134" s="1"/>
  <c r="D133"/>
  <c r="J133" s="1"/>
  <c r="D132"/>
  <c r="J132" s="1"/>
  <c r="D130"/>
  <c r="J130" s="1"/>
  <c r="D129"/>
  <c r="J129" s="1"/>
  <c r="D128"/>
  <c r="J128" s="1"/>
  <c r="D127"/>
  <c r="J127" s="1"/>
  <c r="D125"/>
  <c r="J125" s="1"/>
  <c r="D124"/>
  <c r="J124" s="1"/>
  <c r="D123"/>
  <c r="J123" s="1"/>
  <c r="D122"/>
  <c r="J122" s="1"/>
  <c r="D121"/>
  <c r="J121" s="1"/>
  <c r="D120"/>
  <c r="J120" s="1"/>
  <c r="D119"/>
  <c r="J119" s="1"/>
  <c r="D118"/>
  <c r="J118" s="1"/>
  <c r="D117"/>
  <c r="J117" s="1"/>
  <c r="D116"/>
  <c r="J116" s="1"/>
  <c r="D115"/>
  <c r="J115" s="1"/>
  <c r="D113"/>
  <c r="J113" s="1"/>
  <c r="D112"/>
  <c r="J112" s="1"/>
  <c r="D111"/>
  <c r="J111" s="1"/>
  <c r="D109"/>
  <c r="J109" s="1"/>
  <c r="D108"/>
  <c r="J108" s="1"/>
  <c r="D107"/>
  <c r="J107" s="1"/>
  <c r="D106"/>
  <c r="J106" s="1"/>
  <c r="D105"/>
  <c r="J105" s="1"/>
  <c r="D104"/>
  <c r="J104" s="1"/>
  <c r="D102"/>
  <c r="J102" s="1"/>
  <c r="D101"/>
  <c r="J101" s="1"/>
  <c r="D100"/>
  <c r="J100" s="1"/>
  <c r="D99"/>
  <c r="J99" s="1"/>
  <c r="D98"/>
  <c r="J98" s="1"/>
  <c r="D97"/>
  <c r="J97" s="1"/>
  <c r="D92"/>
  <c r="J92" s="1"/>
  <c r="D91"/>
  <c r="J91" s="1"/>
  <c r="D90"/>
  <c r="J90" s="1"/>
  <c r="D89"/>
  <c r="J89" s="1"/>
  <c r="D82"/>
  <c r="J82" s="1"/>
  <c r="D81"/>
  <c r="J81" s="1"/>
  <c r="D80"/>
  <c r="J80" s="1"/>
  <c r="D77"/>
  <c r="J77" s="1"/>
  <c r="D72"/>
  <c r="J72" s="1"/>
  <c r="D70"/>
  <c r="J70" s="1"/>
  <c r="D69"/>
  <c r="J69" s="1"/>
  <c r="D68"/>
  <c r="J68" s="1"/>
  <c r="D66"/>
  <c r="J66" s="1"/>
  <c r="D65"/>
  <c r="J65" s="1"/>
  <c r="D64"/>
  <c r="J64" s="1"/>
  <c r="D63"/>
  <c r="J63" s="1"/>
  <c r="D61"/>
  <c r="J61" s="1"/>
  <c r="D60"/>
  <c r="J60" s="1"/>
  <c r="D54"/>
  <c r="J54" s="1"/>
  <c r="D52"/>
  <c r="J52" s="1"/>
  <c r="D50"/>
  <c r="J50" s="1"/>
  <c r="D49"/>
  <c r="J49" s="1"/>
  <c r="D48"/>
  <c r="J48" s="1"/>
  <c r="D47"/>
  <c r="J47" s="1"/>
  <c r="D327"/>
  <c r="J327" s="1"/>
  <c r="D311"/>
  <c r="J311" s="1"/>
  <c r="D260"/>
  <c r="J260" s="1"/>
  <c r="D360"/>
  <c r="J360" s="1"/>
  <c r="D359"/>
  <c r="J359" s="1"/>
  <c r="D358"/>
  <c r="J358" s="1"/>
  <c r="D344"/>
  <c r="J344" s="1"/>
  <c r="D342"/>
  <c r="J342" s="1"/>
  <c r="D297"/>
  <c r="J297" s="1"/>
  <c r="J372" l="1"/>
  <c r="E372"/>
  <c r="H117"/>
  <c r="K117"/>
  <c r="K185"/>
  <c r="H129"/>
  <c r="K129"/>
  <c r="H19"/>
  <c r="C20"/>
  <c r="K106"/>
  <c r="K101"/>
  <c r="K96"/>
  <c r="H78"/>
  <c r="D226"/>
  <c r="J226" s="1"/>
  <c r="H61"/>
  <c r="D58"/>
  <c r="J58" s="1"/>
  <c r="D87"/>
  <c r="J87" s="1"/>
  <c r="H86"/>
  <c r="K165"/>
  <c r="K72"/>
  <c r="H226"/>
  <c r="D57"/>
  <c r="J57" s="1"/>
  <c r="D96"/>
  <c r="J96" s="1"/>
  <c r="D324"/>
  <c r="J324" s="1"/>
  <c r="H80"/>
  <c r="K245"/>
  <c r="H110"/>
  <c r="K239"/>
  <c r="H72"/>
  <c r="K321"/>
  <c r="D95"/>
  <c r="J95" s="1"/>
  <c r="D103"/>
  <c r="J103" s="1"/>
  <c r="D233"/>
  <c r="J233" s="1"/>
  <c r="D245"/>
  <c r="J245" s="1"/>
  <c r="D351"/>
  <c r="J351" s="1"/>
  <c r="H57"/>
  <c r="H55"/>
  <c r="K324"/>
  <c r="H93"/>
  <c r="K238"/>
  <c r="H351"/>
  <c r="K74"/>
  <c r="H97"/>
  <c r="K97"/>
  <c r="H138"/>
  <c r="K138"/>
  <c r="K169"/>
  <c r="K351"/>
  <c r="B21"/>
  <c r="B22" s="1"/>
  <c r="H70"/>
  <c r="D238"/>
  <c r="J238" s="1"/>
  <c r="K57"/>
  <c r="K110"/>
  <c r="K87"/>
  <c r="D181"/>
  <c r="J181" s="1"/>
  <c r="D224"/>
  <c r="J224" s="1"/>
  <c r="K93"/>
  <c r="D86"/>
  <c r="J86" s="1"/>
  <c r="K191"/>
  <c r="D93"/>
  <c r="J93" s="1"/>
  <c r="H74"/>
  <c r="K69"/>
  <c r="H58"/>
  <c r="H224"/>
  <c r="K181"/>
  <c r="H340"/>
  <c r="H53"/>
  <c r="K53"/>
  <c r="H85"/>
  <c r="K85"/>
  <c r="K184"/>
  <c r="H184"/>
  <c r="K222"/>
  <c r="H222"/>
  <c r="H76"/>
  <c r="K76"/>
  <c r="K51"/>
  <c r="H51"/>
  <c r="H164"/>
  <c r="K164"/>
  <c r="K195"/>
  <c r="H195"/>
  <c r="K131"/>
  <c r="H131"/>
  <c r="K71"/>
  <c r="H71"/>
  <c r="H228"/>
  <c r="K228"/>
  <c r="H259"/>
  <c r="K259"/>
  <c r="K83"/>
  <c r="H83"/>
  <c r="K357"/>
  <c r="H357"/>
  <c r="H213"/>
  <c r="K213"/>
  <c r="K365"/>
  <c r="H365"/>
  <c r="K364"/>
  <c r="H364"/>
  <c r="H261"/>
  <c r="K261"/>
  <c r="H308"/>
  <c r="K308"/>
  <c r="H362"/>
  <c r="K362"/>
  <c r="H287"/>
  <c r="K287"/>
  <c r="K336"/>
  <c r="H336"/>
  <c r="H343"/>
  <c r="K343"/>
  <c r="H234"/>
  <c r="K234"/>
  <c r="K333"/>
  <c r="H333"/>
  <c r="K293"/>
  <c r="H293"/>
  <c r="K307"/>
  <c r="H307"/>
  <c r="K146"/>
  <c r="H146"/>
  <c r="K216"/>
  <c r="H216"/>
  <c r="H59"/>
  <c r="K59"/>
  <c r="H172"/>
  <c r="K172"/>
  <c r="H116"/>
  <c r="K116"/>
  <c r="K139"/>
  <c r="H139"/>
  <c r="K94"/>
  <c r="H94"/>
  <c r="H236"/>
  <c r="K236"/>
  <c r="K267"/>
  <c r="H267"/>
  <c r="K203"/>
  <c r="H203"/>
  <c r="H91"/>
  <c r="K91"/>
  <c r="K241"/>
  <c r="H241"/>
  <c r="K348"/>
  <c r="H348"/>
  <c r="D348"/>
  <c r="J348" s="1"/>
  <c r="K310"/>
  <c r="H310"/>
  <c r="K306"/>
  <c r="H306"/>
  <c r="K356"/>
  <c r="H356"/>
  <c r="K281"/>
  <c r="H281"/>
  <c r="H313"/>
  <c r="K313"/>
  <c r="H208"/>
  <c r="K208"/>
  <c r="H205"/>
  <c r="K205"/>
  <c r="H354"/>
  <c r="K354"/>
  <c r="H240"/>
  <c r="K240"/>
  <c r="K341"/>
  <c r="H341"/>
  <c r="K303"/>
  <c r="H303"/>
  <c r="K323"/>
  <c r="H323"/>
  <c r="H301"/>
  <c r="K301"/>
  <c r="K79"/>
  <c r="H79"/>
  <c r="H114"/>
  <c r="K114"/>
  <c r="K254"/>
  <c r="H254"/>
  <c r="H67"/>
  <c r="K67"/>
  <c r="H180"/>
  <c r="K180"/>
  <c r="H124"/>
  <c r="K124"/>
  <c r="K147"/>
  <c r="H147"/>
  <c r="K62"/>
  <c r="H62"/>
  <c r="H173"/>
  <c r="K173"/>
  <c r="H244"/>
  <c r="K244"/>
  <c r="K275"/>
  <c r="H275"/>
  <c r="K211"/>
  <c r="H211"/>
  <c r="K99"/>
  <c r="H99"/>
  <c r="K346"/>
  <c r="H346"/>
  <c r="D346"/>
  <c r="J346" s="1"/>
  <c r="H300"/>
  <c r="K300"/>
  <c r="H315"/>
  <c r="D315"/>
  <c r="J315" s="1"/>
  <c r="K315"/>
  <c r="H335"/>
  <c r="K335"/>
  <c r="K214"/>
  <c r="H214"/>
  <c r="H305"/>
  <c r="K305"/>
  <c r="H225"/>
  <c r="K225"/>
  <c r="H363"/>
  <c r="K363"/>
  <c r="K246"/>
  <c r="H246"/>
  <c r="K352"/>
  <c r="H352"/>
  <c r="H294"/>
  <c r="K294"/>
  <c r="K262"/>
  <c r="H262"/>
  <c r="H295"/>
  <c r="K295"/>
  <c r="K178"/>
  <c r="H178"/>
  <c r="K210"/>
  <c r="H210"/>
  <c r="K248"/>
  <c r="H248"/>
  <c r="K75"/>
  <c r="H75"/>
  <c r="H188"/>
  <c r="K188"/>
  <c r="H132"/>
  <c r="K132"/>
  <c r="H155"/>
  <c r="K155"/>
  <c r="H88"/>
  <c r="K88"/>
  <c r="K167"/>
  <c r="H167"/>
  <c r="H252"/>
  <c r="K252"/>
  <c r="K285"/>
  <c r="H285"/>
  <c r="H219"/>
  <c r="K219"/>
  <c r="K107"/>
  <c r="H107"/>
  <c r="K288"/>
  <c r="H288"/>
  <c r="H317"/>
  <c r="D317"/>
  <c r="J317" s="1"/>
  <c r="K317"/>
  <c r="H371"/>
  <c r="K371"/>
  <c r="K278"/>
  <c r="H278"/>
  <c r="H312"/>
  <c r="K312"/>
  <c r="K231"/>
  <c r="H231"/>
  <c r="K223"/>
  <c r="H223"/>
  <c r="H266"/>
  <c r="K266"/>
  <c r="K360"/>
  <c r="H360"/>
  <c r="H304"/>
  <c r="K304"/>
  <c r="K256"/>
  <c r="H256"/>
  <c r="K289"/>
  <c r="H289"/>
  <c r="K345"/>
  <c r="H345"/>
  <c r="H283"/>
  <c r="D283"/>
  <c r="J283" s="1"/>
  <c r="K283"/>
  <c r="H196"/>
  <c r="K196"/>
  <c r="H140"/>
  <c r="K140"/>
  <c r="K163"/>
  <c r="H163"/>
  <c r="H56"/>
  <c r="K56"/>
  <c r="H260"/>
  <c r="K260"/>
  <c r="H227"/>
  <c r="K227"/>
  <c r="K330"/>
  <c r="H330"/>
  <c r="H277"/>
  <c r="K277"/>
  <c r="K368"/>
  <c r="H368"/>
  <c r="K279"/>
  <c r="H279"/>
  <c r="H319"/>
  <c r="D319"/>
  <c r="J319" s="1"/>
  <c r="K319"/>
  <c r="K217"/>
  <c r="H217"/>
  <c r="H326"/>
  <c r="K326"/>
  <c r="H237"/>
  <c r="K237"/>
  <c r="D314"/>
  <c r="J314" s="1"/>
  <c r="H314"/>
  <c r="K314"/>
  <c r="H272"/>
  <c r="K272"/>
  <c r="K369"/>
  <c r="H369"/>
  <c r="K292"/>
  <c r="H292"/>
  <c r="K350"/>
  <c r="H350"/>
  <c r="K206"/>
  <c r="H206"/>
  <c r="K73"/>
  <c r="H73"/>
  <c r="K105"/>
  <c r="H105"/>
  <c r="K242"/>
  <c r="H242"/>
  <c r="K280"/>
  <c r="H280"/>
  <c r="H52"/>
  <c r="K52"/>
  <c r="H148"/>
  <c r="K148"/>
  <c r="K171"/>
  <c r="H171"/>
  <c r="H193"/>
  <c r="K193"/>
  <c r="H268"/>
  <c r="K268"/>
  <c r="H204"/>
  <c r="K204"/>
  <c r="K235"/>
  <c r="H235"/>
  <c r="H84"/>
  <c r="K84"/>
  <c r="K271"/>
  <c r="H271"/>
  <c r="K359"/>
  <c r="H359"/>
  <c r="K270"/>
  <c r="H270"/>
  <c r="H329"/>
  <c r="K329"/>
  <c r="K273"/>
  <c r="H273"/>
  <c r="K328"/>
  <c r="H328"/>
  <c r="H229"/>
  <c r="K229"/>
  <c r="K296"/>
  <c r="H296"/>
  <c r="H334"/>
  <c r="K334"/>
  <c r="H257"/>
  <c r="K257"/>
  <c r="D316"/>
  <c r="J316" s="1"/>
  <c r="H316"/>
  <c r="K316"/>
  <c r="H284"/>
  <c r="K284"/>
  <c r="D361"/>
  <c r="J361" s="1"/>
  <c r="K361"/>
  <c r="H361"/>
  <c r="K298"/>
  <c r="D298"/>
  <c r="J298" s="1"/>
  <c r="H298"/>
  <c r="K200"/>
  <c r="H200"/>
  <c r="H221"/>
  <c r="K221"/>
  <c r="K126"/>
  <c r="H126"/>
  <c r="K158"/>
  <c r="H158"/>
  <c r="H60"/>
  <c r="K60"/>
  <c r="K179"/>
  <c r="H179"/>
  <c r="K115"/>
  <c r="H115"/>
  <c r="H50"/>
  <c r="K50"/>
  <c r="H82"/>
  <c r="K82"/>
  <c r="H161"/>
  <c r="K161"/>
  <c r="H276"/>
  <c r="K276"/>
  <c r="H212"/>
  <c r="K212"/>
  <c r="K243"/>
  <c r="H243"/>
  <c r="H92"/>
  <c r="K92"/>
  <c r="H253"/>
  <c r="K253"/>
  <c r="H265"/>
  <c r="K265"/>
  <c r="H264"/>
  <c r="K264"/>
  <c r="K344"/>
  <c r="H344"/>
  <c r="K249"/>
  <c r="H249"/>
  <c r="K299"/>
  <c r="H299"/>
  <c r="D299"/>
  <c r="J299" s="1"/>
  <c r="H342"/>
  <c r="K342"/>
  <c r="K263"/>
  <c r="H263"/>
  <c r="D318"/>
  <c r="J318" s="1"/>
  <c r="H318"/>
  <c r="K318"/>
  <c r="H290"/>
  <c r="K290"/>
  <c r="H370"/>
  <c r="K370"/>
  <c r="K311"/>
  <c r="H311"/>
  <c r="K207"/>
  <c r="H207"/>
  <c r="K215"/>
  <c r="H215"/>
  <c r="H120"/>
  <c r="K120"/>
  <c r="K190"/>
  <c r="H190"/>
  <c r="K274"/>
  <c r="H274"/>
  <c r="H65"/>
  <c r="K65"/>
  <c r="H68"/>
  <c r="K68"/>
  <c r="H156"/>
  <c r="K156"/>
  <c r="H187"/>
  <c r="K187"/>
  <c r="H123"/>
  <c r="K123"/>
  <c r="H286"/>
  <c r="K286"/>
  <c r="H220"/>
  <c r="K220"/>
  <c r="H251"/>
  <c r="K251"/>
  <c r="H100"/>
  <c r="K100"/>
  <c r="K247"/>
  <c r="H247"/>
  <c r="K366"/>
  <c r="H366"/>
  <c r="H332"/>
  <c r="K332"/>
  <c r="K258"/>
  <c r="H258"/>
  <c r="K355"/>
  <c r="H355"/>
  <c r="K255"/>
  <c r="H255"/>
  <c r="H302"/>
  <c r="K302"/>
  <c r="H353"/>
  <c r="K353"/>
  <c r="H269"/>
  <c r="K269"/>
  <c r="K320"/>
  <c r="H320"/>
  <c r="H327"/>
  <c r="K327"/>
  <c r="H202"/>
  <c r="K202"/>
  <c r="K325"/>
  <c r="H325"/>
  <c r="K339"/>
  <c r="H339"/>
  <c r="H201"/>
  <c r="K201"/>
  <c r="K209"/>
  <c r="H209"/>
  <c r="D343"/>
  <c r="J343" s="1"/>
  <c r="D51"/>
  <c r="J51" s="1"/>
  <c r="D83"/>
  <c r="J83" s="1"/>
  <c r="D131"/>
  <c r="J131" s="1"/>
  <c r="D195"/>
  <c r="J195" s="1"/>
  <c r="D259"/>
  <c r="J259" s="1"/>
  <c r="D293"/>
  <c r="J293" s="1"/>
  <c r="D146"/>
  <c r="J146" s="1"/>
  <c r="D234"/>
  <c r="J234" s="1"/>
  <c r="D267"/>
  <c r="J267" s="1"/>
  <c r="D356"/>
  <c r="J356" s="1"/>
  <c r="D310"/>
  <c r="J310" s="1"/>
  <c r="D341"/>
  <c r="J341" s="1"/>
  <c r="D225"/>
  <c r="J225" s="1"/>
  <c r="D241"/>
  <c r="J241" s="1"/>
  <c r="D354"/>
  <c r="J354" s="1"/>
  <c r="D364"/>
  <c r="J364" s="1"/>
  <c r="D303"/>
  <c r="J303" s="1"/>
  <c r="D333"/>
  <c r="J333" s="1"/>
  <c r="D88"/>
  <c r="J88" s="1"/>
  <c r="D184"/>
  <c r="J184" s="1"/>
  <c r="D208"/>
  <c r="J208" s="1"/>
  <c r="D216"/>
  <c r="J216" s="1"/>
  <c r="D240"/>
  <c r="J240" s="1"/>
  <c r="D248"/>
  <c r="J248" s="1"/>
  <c r="D256"/>
  <c r="J256" s="1"/>
  <c r="D281"/>
  <c r="J281" s="1"/>
  <c r="D295"/>
  <c r="J295" s="1"/>
  <c r="D371"/>
  <c r="J371" s="1"/>
  <c r="D71"/>
  <c r="J71" s="1"/>
  <c r="D79"/>
  <c r="J79" s="1"/>
  <c r="D167"/>
  <c r="J167" s="1"/>
  <c r="D223"/>
  <c r="J223" s="1"/>
  <c r="D231"/>
  <c r="J231" s="1"/>
  <c r="D272"/>
  <c r="J272" s="1"/>
  <c r="D294"/>
  <c r="J294" s="1"/>
  <c r="D323"/>
  <c r="J323" s="1"/>
  <c r="D306"/>
  <c r="J306" s="1"/>
  <c r="D368"/>
  <c r="J368" s="1"/>
  <c r="D301"/>
  <c r="J301" s="1"/>
  <c r="D365"/>
  <c r="J365" s="1"/>
  <c r="D296"/>
  <c r="J296" s="1"/>
  <c r="D357"/>
  <c r="J357" s="1"/>
  <c r="D328"/>
  <c r="J328" s="1"/>
  <c r="D62"/>
  <c r="J62" s="1"/>
  <c r="D94"/>
  <c r="J94" s="1"/>
  <c r="D206"/>
  <c r="J206" s="1"/>
  <c r="D214"/>
  <c r="J214" s="1"/>
  <c r="D222"/>
  <c r="J222" s="1"/>
  <c r="D246"/>
  <c r="J246" s="1"/>
  <c r="D254"/>
  <c r="J254" s="1"/>
  <c r="D271"/>
  <c r="J271" s="1"/>
  <c r="D279"/>
  <c r="J279" s="1"/>
  <c r="D289"/>
  <c r="J289" s="1"/>
  <c r="D336"/>
  <c r="J336" s="1"/>
  <c r="D330"/>
  <c r="J330" s="1"/>
  <c r="D345"/>
  <c r="J345" s="1"/>
  <c r="D53"/>
  <c r="J53" s="1"/>
  <c r="D85"/>
  <c r="J85" s="1"/>
  <c r="D173"/>
  <c r="J173" s="1"/>
  <c r="D205"/>
  <c r="J205" s="1"/>
  <c r="D213"/>
  <c r="J213" s="1"/>
  <c r="D221"/>
  <c r="J221" s="1"/>
  <c r="D229"/>
  <c r="J229" s="1"/>
  <c r="D237"/>
  <c r="J237" s="1"/>
  <c r="D253"/>
  <c r="J253" s="1"/>
  <c r="D262"/>
  <c r="J262" s="1"/>
  <c r="D270"/>
  <c r="J270" s="1"/>
  <c r="D278"/>
  <c r="J278" s="1"/>
  <c r="D326"/>
  <c r="J326" s="1"/>
  <c r="D308"/>
  <c r="J308" s="1"/>
  <c r="D288"/>
  <c r="J288" s="1"/>
  <c r="D285"/>
  <c r="J285" s="1"/>
  <c r="D335"/>
  <c r="J335" s="1"/>
  <c r="D300"/>
  <c r="J300" s="1"/>
  <c r="D363"/>
  <c r="J363" s="1"/>
  <c r="E371" l="1"/>
  <c r="N372"/>
  <c r="D20"/>
  <c r="E20" s="1"/>
  <c r="N20" s="1"/>
  <c r="C21"/>
  <c r="H20"/>
  <c r="K20"/>
  <c r="B23"/>
  <c r="N371" l="1"/>
  <c r="E370"/>
  <c r="D21"/>
  <c r="E21" s="1"/>
  <c r="N21" s="1"/>
  <c r="H21"/>
  <c r="K21"/>
  <c r="C22"/>
  <c r="B24"/>
  <c r="E369" l="1"/>
  <c r="N370"/>
  <c r="D22"/>
  <c r="E22" s="1"/>
  <c r="N22" s="1"/>
  <c r="C23"/>
  <c r="H22"/>
  <c r="K22"/>
  <c r="B25"/>
  <c r="E368" l="1"/>
  <c r="N369"/>
  <c r="D23"/>
  <c r="E23" s="1"/>
  <c r="N23" s="1"/>
  <c r="H23"/>
  <c r="C24"/>
  <c r="K23"/>
  <c r="B26"/>
  <c r="E367" l="1"/>
  <c r="N368"/>
  <c r="D24"/>
  <c r="E24" s="1"/>
  <c r="N24" s="1"/>
  <c r="K24"/>
  <c r="C25"/>
  <c r="H24"/>
  <c r="B27"/>
  <c r="E366" l="1"/>
  <c r="N367"/>
  <c r="D25"/>
  <c r="E25" s="1"/>
  <c r="N25" s="1"/>
  <c r="C26"/>
  <c r="K25"/>
  <c r="H25"/>
  <c r="B34"/>
  <c r="B42"/>
  <c r="B35"/>
  <c r="B43"/>
  <c r="B32"/>
  <c r="B38"/>
  <c r="B44"/>
  <c r="B36"/>
  <c r="B33"/>
  <c r="B41"/>
  <c r="B30"/>
  <c r="B39"/>
  <c r="B45"/>
  <c r="B28"/>
  <c r="B31"/>
  <c r="B46"/>
  <c r="B29"/>
  <c r="B37"/>
  <c r="B40"/>
  <c r="E365" l="1"/>
  <c r="N366"/>
  <c r="C27"/>
  <c r="D26"/>
  <c r="E26" s="1"/>
  <c r="N26" s="1"/>
  <c r="H26"/>
  <c r="K26"/>
  <c r="E364" l="1"/>
  <c r="N365"/>
  <c r="C39"/>
  <c r="K27"/>
  <c r="D27"/>
  <c r="E27" s="1"/>
  <c r="N27" s="1"/>
  <c r="C41"/>
  <c r="C37"/>
  <c r="C32"/>
  <c r="C44"/>
  <c r="C42"/>
  <c r="C40"/>
  <c r="C36"/>
  <c r="C33"/>
  <c r="C34"/>
  <c r="C28"/>
  <c r="C30"/>
  <c r="C43"/>
  <c r="H27"/>
  <c r="C29"/>
  <c r="C35"/>
  <c r="C31"/>
  <c r="C38"/>
  <c r="C45"/>
  <c r="C46"/>
  <c r="E363" l="1"/>
  <c r="N364"/>
  <c r="D40"/>
  <c r="E40" s="1"/>
  <c r="N40" s="1"/>
  <c r="H40"/>
  <c r="K40"/>
  <c r="K39"/>
  <c r="D39"/>
  <c r="E39" s="1"/>
  <c r="N39" s="1"/>
  <c r="H39"/>
  <c r="D29"/>
  <c r="E29" s="1"/>
  <c r="N29" s="1"/>
  <c r="K29"/>
  <c r="H29"/>
  <c r="D36"/>
  <c r="E36" s="1"/>
  <c r="N36" s="1"/>
  <c r="K36"/>
  <c r="H36"/>
  <c r="H35"/>
  <c r="K35"/>
  <c r="D35"/>
  <c r="E35" s="1"/>
  <c r="N35" s="1"/>
  <c r="D33"/>
  <c r="E33" s="1"/>
  <c r="N33" s="1"/>
  <c r="K33"/>
  <c r="H33"/>
  <c r="D31"/>
  <c r="E31" s="1"/>
  <c r="N31" s="1"/>
  <c r="H31"/>
  <c r="K31"/>
  <c r="K34"/>
  <c r="D34"/>
  <c r="E34" s="1"/>
  <c r="N34" s="1"/>
  <c r="H34"/>
  <c r="D41"/>
  <c r="E41" s="1"/>
  <c r="N41" s="1"/>
  <c r="K41"/>
  <c r="H41"/>
  <c r="D38"/>
  <c r="E38" s="1"/>
  <c r="N38" s="1"/>
  <c r="H38"/>
  <c r="K38"/>
  <c r="D28"/>
  <c r="E28" s="1"/>
  <c r="N28" s="1"/>
  <c r="K14"/>
  <c r="K28"/>
  <c r="H28"/>
  <c r="D37"/>
  <c r="E37" s="1"/>
  <c r="N37" s="1"/>
  <c r="K37"/>
  <c r="H37"/>
  <c r="D45"/>
  <c r="E45" s="1"/>
  <c r="N45" s="1"/>
  <c r="K45"/>
  <c r="H45"/>
  <c r="D30"/>
  <c r="E30" s="1"/>
  <c r="N30" s="1"/>
  <c r="H30"/>
  <c r="K30"/>
  <c r="H32"/>
  <c r="K32"/>
  <c r="D32"/>
  <c r="E32" s="1"/>
  <c r="N32" s="1"/>
  <c r="D46"/>
  <c r="E46" s="1"/>
  <c r="N46" s="1"/>
  <c r="H46"/>
  <c r="K46"/>
  <c r="D44"/>
  <c r="E44" s="1"/>
  <c r="N44" s="1"/>
  <c r="K44"/>
  <c r="H44"/>
  <c r="D43"/>
  <c r="E43" s="1"/>
  <c r="N43" s="1"/>
  <c r="H43"/>
  <c r="K43"/>
  <c r="D42"/>
  <c r="E42" s="1"/>
  <c r="N42" s="1"/>
  <c r="H42"/>
  <c r="K42"/>
  <c r="E362" l="1"/>
  <c r="N363"/>
  <c r="E361" l="1"/>
  <c r="N362"/>
  <c r="L164"/>
  <c r="M164" s="1"/>
  <c r="L194"/>
  <c r="L347"/>
  <c r="M347" s="1"/>
  <c r="L338"/>
  <c r="L54"/>
  <c r="L298"/>
  <c r="L57"/>
  <c r="L21"/>
  <c r="M21" s="1"/>
  <c r="L197"/>
  <c r="L214"/>
  <c r="M214" s="1"/>
  <c r="L184"/>
  <c r="L357"/>
  <c r="L185"/>
  <c r="L68"/>
  <c r="L279"/>
  <c r="M279" s="1"/>
  <c r="L31"/>
  <c r="L361"/>
  <c r="L94"/>
  <c r="L116"/>
  <c r="M116" s="1"/>
  <c r="L168"/>
  <c r="L254"/>
  <c r="L67"/>
  <c r="L317"/>
  <c r="M317" s="1"/>
  <c r="L49"/>
  <c r="M49" s="1"/>
  <c r="L137"/>
  <c r="L297"/>
  <c r="L328"/>
  <c r="L77"/>
  <c r="L108"/>
  <c r="L272"/>
  <c r="L51"/>
  <c r="M51" s="1"/>
  <c r="L352"/>
  <c r="M352" s="1"/>
  <c r="L38"/>
  <c r="L325"/>
  <c r="L262"/>
  <c r="M262" s="1"/>
  <c r="L82"/>
  <c r="L219"/>
  <c r="L157"/>
  <c r="L330"/>
  <c r="M330" s="1"/>
  <c r="L46"/>
  <c r="M46" s="1"/>
  <c r="L98"/>
  <c r="L36"/>
  <c r="L306"/>
  <c r="L47"/>
  <c r="L318"/>
  <c r="L269"/>
  <c r="L24"/>
  <c r="L83"/>
  <c r="M83" s="1"/>
  <c r="L71"/>
  <c r="L326"/>
  <c r="M326" s="1"/>
  <c r="L336"/>
  <c r="M336" s="1"/>
  <c r="L280"/>
  <c r="L150"/>
  <c r="L314"/>
  <c r="L23"/>
  <c r="M23" s="1"/>
  <c r="L106"/>
  <c r="L87"/>
  <c r="M87" s="1"/>
  <c r="L128"/>
  <c r="M128" s="1"/>
  <c r="L52"/>
  <c r="L346"/>
  <c r="L255"/>
  <c r="M255" s="1"/>
  <c r="L35"/>
  <c r="L100"/>
  <c r="L212"/>
  <c r="M212" s="1"/>
  <c r="L358"/>
  <c r="M358" s="1"/>
  <c r="L53"/>
  <c r="M53" s="1"/>
  <c r="L120"/>
  <c r="M120" s="1"/>
  <c r="L90"/>
  <c r="L139"/>
  <c r="L151"/>
  <c r="L147"/>
  <c r="M147" s="1"/>
  <c r="L225"/>
  <c r="L109"/>
  <c r="M109" s="1"/>
  <c r="L365"/>
  <c r="L162"/>
  <c r="L18"/>
  <c r="L138"/>
  <c r="L66"/>
  <c r="L183"/>
  <c r="M183" s="1"/>
  <c r="L223"/>
  <c r="M223" s="1"/>
  <c r="L228"/>
  <c r="M228" s="1"/>
  <c r="L190"/>
  <c r="L213"/>
  <c r="L146"/>
  <c r="L246"/>
  <c r="L107"/>
  <c r="L110"/>
  <c r="M110" s="1"/>
  <c r="L288"/>
  <c r="L188"/>
  <c r="L259"/>
  <c r="M259" s="1"/>
  <c r="L258"/>
  <c r="L154"/>
  <c r="L211"/>
  <c r="L155"/>
  <c r="L232"/>
  <c r="L72"/>
  <c r="M72" s="1"/>
  <c r="L70"/>
  <c r="M70" s="1"/>
  <c r="L247"/>
  <c r="M247" s="1"/>
  <c r="L180"/>
  <c r="M180" s="1"/>
  <c r="L202"/>
  <c r="L41"/>
  <c r="L56"/>
  <c r="L324"/>
  <c r="M324" s="1"/>
  <c r="L266"/>
  <c r="L253"/>
  <c r="M253" s="1"/>
  <c r="L81"/>
  <c r="L350"/>
  <c r="M350" s="1"/>
  <c r="L172"/>
  <c r="L115"/>
  <c r="L364"/>
  <c r="L42"/>
  <c r="M42" s="1"/>
  <c r="L309"/>
  <c r="L370"/>
  <c r="M370" s="1"/>
  <c r="L275"/>
  <c r="L327"/>
  <c r="L283"/>
  <c r="L333"/>
  <c r="L167"/>
  <c r="L348"/>
  <c r="M348" s="1"/>
  <c r="L30"/>
  <c r="L25"/>
  <c r="L249"/>
  <c r="L59"/>
  <c r="M59" s="1"/>
  <c r="L201"/>
  <c r="L240"/>
  <c r="L189"/>
  <c r="L103"/>
  <c r="M103" s="1"/>
  <c r="L206"/>
  <c r="M206" s="1"/>
  <c r="L299"/>
  <c r="L354"/>
  <c r="L319"/>
  <c r="M319" s="1"/>
  <c r="L26"/>
  <c r="L119"/>
  <c r="L198"/>
  <c r="L112"/>
  <c r="M112" s="1"/>
  <c r="L64"/>
  <c r="M64" s="1"/>
  <c r="L344"/>
  <c r="M344" s="1"/>
  <c r="L45"/>
  <c r="M45" s="1"/>
  <c r="L145"/>
  <c r="M145" s="1"/>
  <c r="L337"/>
  <c r="L261"/>
  <c r="L291"/>
  <c r="L224"/>
  <c r="M224" s="1"/>
  <c r="L289"/>
  <c r="M289" s="1"/>
  <c r="L43"/>
  <c r="L343"/>
  <c r="L175"/>
  <c r="L58"/>
  <c r="L32"/>
  <c r="L287"/>
  <c r="L301"/>
  <c r="M301" s="1"/>
  <c r="L34"/>
  <c r="M34" s="1"/>
  <c r="L123"/>
  <c r="M123" s="1"/>
  <c r="L142"/>
  <c r="M142" s="1"/>
  <c r="L44"/>
  <c r="L335"/>
  <c r="L40"/>
  <c r="L140"/>
  <c r="L29"/>
  <c r="M29" s="1"/>
  <c r="L290"/>
  <c r="M290" s="1"/>
  <c r="L250"/>
  <c r="M250" s="1"/>
  <c r="L271"/>
  <c r="L363"/>
  <c r="M363" s="1"/>
  <c r="L281"/>
  <c r="M281" s="1"/>
  <c r="L368"/>
  <c r="L166"/>
  <c r="L257"/>
  <c r="M257" s="1"/>
  <c r="L313"/>
  <c r="M313" s="1"/>
  <c r="L20"/>
  <c r="L152"/>
  <c r="L130"/>
  <c r="M130" s="1"/>
  <c r="L78"/>
  <c r="M78" s="1"/>
  <c r="L118"/>
  <c r="L192"/>
  <c r="L311"/>
  <c r="M311" s="1"/>
  <c r="L339"/>
  <c r="M339" s="1"/>
  <c r="L264"/>
  <c r="L293"/>
  <c r="M293" s="1"/>
  <c r="L73"/>
  <c r="L182"/>
  <c r="L124"/>
  <c r="L85"/>
  <c r="L200"/>
  <c r="M200" s="1"/>
  <c r="L278"/>
  <c r="M278" s="1"/>
  <c r="L169"/>
  <c r="M169" s="1"/>
  <c r="L251"/>
  <c r="L96"/>
  <c r="L334"/>
  <c r="L229"/>
  <c r="L27"/>
  <c r="L303"/>
  <c r="M303" s="1"/>
  <c r="L360"/>
  <c r="L274"/>
  <c r="L315"/>
  <c r="L60"/>
  <c r="M60" s="1"/>
  <c r="L221"/>
  <c r="L331"/>
  <c r="L80"/>
  <c r="L132"/>
  <c r="M132" s="1"/>
  <c r="L160"/>
  <c r="M160" s="1"/>
  <c r="L345"/>
  <c r="M345" s="1"/>
  <c r="L222"/>
  <c r="M222" s="1"/>
  <c r="L351"/>
  <c r="M351" s="1"/>
  <c r="L61"/>
  <c r="L234"/>
  <c r="L296"/>
  <c r="L366"/>
  <c r="M366" s="1"/>
  <c r="L316"/>
  <c r="M316" s="1"/>
  <c r="L260"/>
  <c r="M260" s="1"/>
  <c r="L86"/>
  <c r="L340"/>
  <c r="L205"/>
  <c r="L127"/>
  <c r="L165"/>
  <c r="L133"/>
  <c r="M133" s="1"/>
  <c r="L239"/>
  <c r="M239" s="1"/>
  <c r="L285"/>
  <c r="M285" s="1"/>
  <c r="L65"/>
  <c r="L310"/>
  <c r="L131"/>
  <c r="L252"/>
  <c r="L75"/>
  <c r="L286"/>
  <c r="M286" s="1"/>
  <c r="L104"/>
  <c r="L353"/>
  <c r="L226"/>
  <c r="L371"/>
  <c r="L362"/>
  <c r="L179"/>
  <c r="L79"/>
  <c r="L37"/>
  <c r="M37" s="1"/>
  <c r="L173"/>
  <c r="M173" s="1"/>
  <c r="L97"/>
  <c r="M97" s="1"/>
  <c r="L236"/>
  <c r="L76"/>
  <c r="L282"/>
  <c r="M282" s="1"/>
  <c r="L114"/>
  <c r="L176"/>
  <c r="L248"/>
  <c r="M248" s="1"/>
  <c r="L322"/>
  <c r="M322" s="1"/>
  <c r="L22"/>
  <c r="L195"/>
  <c r="M195" s="1"/>
  <c r="L122"/>
  <c r="L129"/>
  <c r="L238"/>
  <c r="L91"/>
  <c r="L89"/>
  <c r="M89" s="1"/>
  <c r="L210"/>
  <c r="M210" s="1"/>
  <c r="L134"/>
  <c r="L102"/>
  <c r="L126"/>
  <c r="L113"/>
  <c r="L181"/>
  <c r="L273"/>
  <c r="M273" s="1"/>
  <c r="L218"/>
  <c r="M218" s="1"/>
  <c r="L101"/>
  <c r="L95"/>
  <c r="M95" s="1"/>
  <c r="L163"/>
  <c r="M163" s="1"/>
  <c r="L237"/>
  <c r="L74"/>
  <c r="L300"/>
  <c r="L233"/>
  <c r="L196"/>
  <c r="M196" s="1"/>
  <c r="L217"/>
  <c r="L203"/>
  <c r="M203" s="1"/>
  <c r="L270"/>
  <c r="L215"/>
  <c r="L329"/>
  <c r="L241"/>
  <c r="M241" s="1"/>
  <c r="L99"/>
  <c r="L308"/>
  <c r="M308" s="1"/>
  <c r="L193"/>
  <c r="L302"/>
  <c r="L135"/>
  <c r="L256"/>
  <c r="M256" s="1"/>
  <c r="L69"/>
  <c r="L143"/>
  <c r="L244"/>
  <c r="L355"/>
  <c r="M355" s="1"/>
  <c r="L359"/>
  <c r="M359" s="1"/>
  <c r="L276"/>
  <c r="M276" s="1"/>
  <c r="L171"/>
  <c r="L242"/>
  <c r="M242" s="1"/>
  <c r="L63"/>
  <c r="L321"/>
  <c r="L265"/>
  <c r="L105"/>
  <c r="M105" s="1"/>
  <c r="L267"/>
  <c r="M267" s="1"/>
  <c r="L125"/>
  <c r="M125" s="1"/>
  <c r="L245"/>
  <c r="L220"/>
  <c r="M220" s="1"/>
  <c r="L227"/>
  <c r="L159"/>
  <c r="L372"/>
  <c r="L161"/>
  <c r="M161" s="1"/>
  <c r="L208"/>
  <c r="M208" s="1"/>
  <c r="L323"/>
  <c r="L369"/>
  <c r="M369" s="1"/>
  <c r="L295"/>
  <c r="L84"/>
  <c r="L141"/>
  <c r="L231"/>
  <c r="L230"/>
  <c r="M230" s="1"/>
  <c r="L304"/>
  <c r="L320"/>
  <c r="M320" s="1"/>
  <c r="L243"/>
  <c r="M243" s="1"/>
  <c r="L88"/>
  <c r="L39"/>
  <c r="L292"/>
  <c r="L55"/>
  <c r="L342"/>
  <c r="M342" s="1"/>
  <c r="L332"/>
  <c r="M332" s="1"/>
  <c r="L33"/>
  <c r="M33" s="1"/>
  <c r="L204"/>
  <c r="L178"/>
  <c r="L92"/>
  <c r="L209"/>
  <c r="L19"/>
  <c r="L177"/>
  <c r="L294"/>
  <c r="M294" s="1"/>
  <c r="L117"/>
  <c r="M117" s="1"/>
  <c r="L50"/>
  <c r="L149"/>
  <c r="M149" s="1"/>
  <c r="L349"/>
  <c r="L148"/>
  <c r="L235"/>
  <c r="L121"/>
  <c r="M121" s="1"/>
  <c r="L28"/>
  <c r="L356"/>
  <c r="L312"/>
  <c r="L48"/>
  <c r="M48" s="1"/>
  <c r="L367"/>
  <c r="L111"/>
  <c r="L187"/>
  <c r="L136"/>
  <c r="M136" s="1"/>
  <c r="L216"/>
  <c r="M216" s="1"/>
  <c r="L341"/>
  <c r="M341" s="1"/>
  <c r="L174"/>
  <c r="L277"/>
  <c r="L156"/>
  <c r="L144"/>
  <c r="M144" s="1"/>
  <c r="L93"/>
  <c r="L191"/>
  <c r="M191" s="1"/>
  <c r="L158"/>
  <c r="L263"/>
  <c r="M263" s="1"/>
  <c r="L186"/>
  <c r="M186" s="1"/>
  <c r="L307"/>
  <c r="M307" s="1"/>
  <c r="L284"/>
  <c r="M284" s="1"/>
  <c r="L62"/>
  <c r="L170"/>
  <c r="L305"/>
  <c r="M305" s="1"/>
  <c r="L199"/>
  <c r="L153"/>
  <c r="M153" s="1"/>
  <c r="L207"/>
  <c r="L268"/>
  <c r="M19" l="1"/>
  <c r="M18" s="1"/>
  <c r="M63"/>
  <c r="M334"/>
  <c r="M182"/>
  <c r="M170"/>
  <c r="M93"/>
  <c r="M187"/>
  <c r="M235"/>
  <c r="M55"/>
  <c r="M231"/>
  <c r="M372"/>
  <c r="M265"/>
  <c r="M244"/>
  <c r="M99"/>
  <c r="M233"/>
  <c r="M91"/>
  <c r="M176"/>
  <c r="M79"/>
  <c r="M75"/>
  <c r="M165"/>
  <c r="M296"/>
  <c r="M27"/>
  <c r="M85"/>
  <c r="M192"/>
  <c r="M140"/>
  <c r="M287"/>
  <c r="M291"/>
  <c r="M198"/>
  <c r="M189"/>
  <c r="M364"/>
  <c r="M155"/>
  <c r="M107"/>
  <c r="M66"/>
  <c r="M151"/>
  <c r="M35"/>
  <c r="M314"/>
  <c r="M269"/>
  <c r="M157"/>
  <c r="M272"/>
  <c r="M298"/>
  <c r="E360"/>
  <c r="N361"/>
  <c r="M80"/>
  <c r="M166"/>
  <c r="M167"/>
  <c r="M56"/>
  <c r="M67"/>
  <c r="M68"/>
  <c r="M177"/>
  <c r="M232"/>
  <c r="M100"/>
  <c r="M24"/>
  <c r="M57"/>
  <c r="M199"/>
  <c r="M158"/>
  <c r="M28"/>
  <c r="M304"/>
  <c r="M193"/>
  <c r="M217"/>
  <c r="M101"/>
  <c r="M104"/>
  <c r="M360"/>
  <c r="M30"/>
  <c r="M309"/>
  <c r="M266"/>
  <c r="M288"/>
  <c r="M225"/>
  <c r="M106"/>
  <c r="M31"/>
  <c r="M356"/>
  <c r="M323"/>
  <c r="M302"/>
  <c r="M134"/>
  <c r="M22"/>
  <c r="M353"/>
  <c r="M274"/>
  <c r="M264"/>
  <c r="M20"/>
  <c r="M43"/>
  <c r="M299"/>
  <c r="M25"/>
  <c r="M188"/>
  <c r="M71"/>
  <c r="M98"/>
  <c r="M38"/>
  <c r="M137"/>
  <c r="M361"/>
  <c r="M197"/>
  <c r="M207"/>
  <c r="M174"/>
  <c r="M312"/>
  <c r="M50"/>
  <c r="M204"/>
  <c r="M245"/>
  <c r="M171"/>
  <c r="M135"/>
  <c r="M270"/>
  <c r="M102"/>
  <c r="M236"/>
  <c r="M226"/>
  <c r="M65"/>
  <c r="M86"/>
  <c r="M315"/>
  <c r="M251"/>
  <c r="M152"/>
  <c r="M271"/>
  <c r="M343"/>
  <c r="M354"/>
  <c r="M249"/>
  <c r="M275"/>
  <c r="M81"/>
  <c r="M190"/>
  <c r="M365"/>
  <c r="M36"/>
  <c r="M325"/>
  <c r="M297"/>
  <c r="M94"/>
  <c r="M194"/>
  <c r="M268"/>
  <c r="M277"/>
  <c r="M178"/>
  <c r="M88"/>
  <c r="M295"/>
  <c r="M215"/>
  <c r="M237"/>
  <c r="M126"/>
  <c r="M122"/>
  <c r="M76"/>
  <c r="M371"/>
  <c r="M310"/>
  <c r="M340"/>
  <c r="M96"/>
  <c r="M73"/>
  <c r="M44"/>
  <c r="M175"/>
  <c r="M327"/>
  <c r="M258"/>
  <c r="M213"/>
  <c r="M162"/>
  <c r="M52"/>
  <c r="M306"/>
  <c r="M328"/>
  <c r="M184"/>
  <c r="M156"/>
  <c r="M367"/>
  <c r="M349"/>
  <c r="M92"/>
  <c r="M39"/>
  <c r="M84"/>
  <c r="M227"/>
  <c r="M69"/>
  <c r="M329"/>
  <c r="M74"/>
  <c r="M113"/>
  <c r="M129"/>
  <c r="M362"/>
  <c r="M131"/>
  <c r="M205"/>
  <c r="M61"/>
  <c r="M221"/>
  <c r="M335"/>
  <c r="M58"/>
  <c r="M337"/>
  <c r="M26"/>
  <c r="M201"/>
  <c r="M283"/>
  <c r="M172"/>
  <c r="M202"/>
  <c r="M154"/>
  <c r="M146"/>
  <c r="M90"/>
  <c r="M346"/>
  <c r="M280"/>
  <c r="M47"/>
  <c r="M82"/>
  <c r="M77"/>
  <c r="M168"/>
  <c r="M357"/>
  <c r="M338"/>
  <c r="M62"/>
  <c r="M111"/>
  <c r="M148"/>
  <c r="M209"/>
  <c r="M292"/>
  <c r="M141"/>
  <c r="M159"/>
  <c r="M321"/>
  <c r="M143"/>
  <c r="M300"/>
  <c r="M181"/>
  <c r="M238"/>
  <c r="M114"/>
  <c r="M179"/>
  <c r="M252"/>
  <c r="M127"/>
  <c r="M234"/>
  <c r="M331"/>
  <c r="M229"/>
  <c r="M124"/>
  <c r="M118"/>
  <c r="M368"/>
  <c r="M40"/>
  <c r="M32"/>
  <c r="M261"/>
  <c r="M119"/>
  <c r="M240"/>
  <c r="M333"/>
  <c r="M115"/>
  <c r="M41"/>
  <c r="M211"/>
  <c r="M246"/>
  <c r="M138"/>
  <c r="M139"/>
  <c r="M150"/>
  <c r="M318"/>
  <c r="M219"/>
  <c r="M108"/>
  <c r="M254"/>
  <c r="M185"/>
  <c r="M54"/>
  <c r="E359" l="1"/>
  <c r="N360"/>
  <c r="K12"/>
  <c r="E358" l="1"/>
  <c r="N359"/>
  <c r="E357" l="1"/>
  <c r="N358"/>
  <c r="E356" l="1"/>
  <c r="N357"/>
  <c r="E355" l="1"/>
  <c r="N356"/>
  <c r="E354" l="1"/>
  <c r="N355"/>
  <c r="E353" l="1"/>
  <c r="N354"/>
  <c r="E352" l="1"/>
  <c r="N353"/>
  <c r="E351" l="1"/>
  <c r="N352"/>
  <c r="E350" l="1"/>
  <c r="N351"/>
  <c r="E349" l="1"/>
  <c r="N350"/>
  <c r="E348" l="1"/>
  <c r="N349"/>
  <c r="E347" l="1"/>
  <c r="N348"/>
  <c r="E346" l="1"/>
  <c r="N347"/>
  <c r="E345" l="1"/>
  <c r="N346"/>
  <c r="E344" l="1"/>
  <c r="N345"/>
  <c r="E343" l="1"/>
  <c r="N344"/>
  <c r="E342" l="1"/>
  <c r="N343"/>
  <c r="E341" l="1"/>
  <c r="N342"/>
  <c r="E340" l="1"/>
  <c r="N341"/>
  <c r="E339" l="1"/>
  <c r="N340"/>
  <c r="E338" l="1"/>
  <c r="N339"/>
  <c r="E337" l="1"/>
  <c r="N338"/>
  <c r="E336" l="1"/>
  <c r="N337"/>
  <c r="E335" l="1"/>
  <c r="N336"/>
  <c r="E334" l="1"/>
  <c r="N335"/>
  <c r="E333" l="1"/>
  <c r="N334"/>
  <c r="E332" l="1"/>
  <c r="N333"/>
  <c r="E331" l="1"/>
  <c r="N332"/>
  <c r="E330" l="1"/>
  <c r="N331"/>
  <c r="E329" l="1"/>
  <c r="N330"/>
  <c r="E328" l="1"/>
  <c r="N329"/>
  <c r="E327" l="1"/>
  <c r="N328"/>
  <c r="E326" l="1"/>
  <c r="N327"/>
  <c r="E325" l="1"/>
  <c r="N326"/>
  <c r="E324" l="1"/>
  <c r="N325"/>
  <c r="E323" l="1"/>
  <c r="N324"/>
  <c r="E322" l="1"/>
  <c r="N323"/>
  <c r="E321" l="1"/>
  <c r="N322"/>
  <c r="E320" l="1"/>
  <c r="N321"/>
  <c r="E319" l="1"/>
  <c r="N320"/>
  <c r="E318" l="1"/>
  <c r="N319"/>
  <c r="E317" l="1"/>
  <c r="N318"/>
  <c r="E316" l="1"/>
  <c r="N317"/>
  <c r="E315" l="1"/>
  <c r="N316"/>
  <c r="E314" l="1"/>
  <c r="N315"/>
  <c r="E313" l="1"/>
  <c r="N314"/>
  <c r="E312" l="1"/>
  <c r="N313"/>
  <c r="E311" l="1"/>
  <c r="N312"/>
  <c r="E310" l="1"/>
  <c r="N311"/>
  <c r="E309" l="1"/>
  <c r="N310"/>
  <c r="E308" l="1"/>
  <c r="N309"/>
  <c r="E307" l="1"/>
  <c r="N308"/>
  <c r="E306" l="1"/>
  <c r="N307"/>
  <c r="E305" l="1"/>
  <c r="N306"/>
  <c r="E304" l="1"/>
  <c r="N305"/>
  <c r="E303" l="1"/>
  <c r="N304"/>
  <c r="E302" l="1"/>
  <c r="N303"/>
  <c r="E301" l="1"/>
  <c r="N302"/>
  <c r="E300" l="1"/>
  <c r="N301"/>
  <c r="E299" l="1"/>
  <c r="N300"/>
  <c r="E298" l="1"/>
  <c r="N299"/>
  <c r="E297" l="1"/>
  <c r="N298"/>
  <c r="E296" l="1"/>
  <c r="N297"/>
  <c r="E295" l="1"/>
  <c r="N296"/>
  <c r="E294" l="1"/>
  <c r="N295"/>
  <c r="E293" l="1"/>
  <c r="N294"/>
  <c r="E292" l="1"/>
  <c r="N293"/>
  <c r="E291" l="1"/>
  <c r="N292"/>
  <c r="E290" l="1"/>
  <c r="N291"/>
  <c r="E289" l="1"/>
  <c r="N290"/>
  <c r="E288" l="1"/>
  <c r="N289"/>
  <c r="E287" l="1"/>
  <c r="N288"/>
  <c r="E286" l="1"/>
  <c r="N287"/>
  <c r="E285" l="1"/>
  <c r="N286"/>
  <c r="E284" l="1"/>
  <c r="N285"/>
  <c r="E283" l="1"/>
  <c r="N284"/>
  <c r="E282" l="1"/>
  <c r="N283"/>
  <c r="E281" l="1"/>
  <c r="N282"/>
  <c r="E280" l="1"/>
  <c r="N281"/>
  <c r="E279" l="1"/>
  <c r="N280"/>
  <c r="E278" l="1"/>
  <c r="N279"/>
  <c r="E277" l="1"/>
  <c r="N278"/>
  <c r="E276" l="1"/>
  <c r="N277"/>
  <c r="E275" l="1"/>
  <c r="N276"/>
  <c r="E274" l="1"/>
  <c r="N275"/>
  <c r="E273" l="1"/>
  <c r="N274"/>
  <c r="E272" l="1"/>
  <c r="N273"/>
  <c r="E271" l="1"/>
  <c r="N272"/>
  <c r="E270" l="1"/>
  <c r="N271"/>
  <c r="E269" l="1"/>
  <c r="N270"/>
  <c r="E268" l="1"/>
  <c r="N269"/>
  <c r="E267" l="1"/>
  <c r="N268"/>
  <c r="E266" l="1"/>
  <c r="N267"/>
  <c r="E265" l="1"/>
  <c r="N266"/>
  <c r="E264" l="1"/>
  <c r="N265"/>
  <c r="E263" l="1"/>
  <c r="N264"/>
  <c r="E262" l="1"/>
  <c r="N263"/>
  <c r="E261" l="1"/>
  <c r="N262"/>
  <c r="E260" l="1"/>
  <c r="N261"/>
  <c r="E259" l="1"/>
  <c r="N260"/>
  <c r="E258" l="1"/>
  <c r="N259"/>
  <c r="E257" l="1"/>
  <c r="N258"/>
  <c r="E256" l="1"/>
  <c r="N257"/>
  <c r="E255" l="1"/>
  <c r="N256"/>
  <c r="E254" l="1"/>
  <c r="N255"/>
  <c r="E253" l="1"/>
  <c r="N254"/>
  <c r="E252" l="1"/>
  <c r="N253"/>
  <c r="E251" l="1"/>
  <c r="N252"/>
  <c r="E250" l="1"/>
  <c r="N251"/>
  <c r="E249" l="1"/>
  <c r="N250"/>
  <c r="E248" l="1"/>
  <c r="N249"/>
  <c r="E247" l="1"/>
  <c r="N248"/>
  <c r="E246" l="1"/>
  <c r="N247"/>
  <c r="E245" l="1"/>
  <c r="N246"/>
  <c r="E244" l="1"/>
  <c r="N245"/>
  <c r="E243" l="1"/>
  <c r="N244"/>
  <c r="E242" l="1"/>
  <c r="N243"/>
  <c r="E241" l="1"/>
  <c r="N242"/>
  <c r="E240" l="1"/>
  <c r="N241"/>
  <c r="E239" l="1"/>
  <c r="N240"/>
  <c r="E238" l="1"/>
  <c r="N239"/>
  <c r="E237" l="1"/>
  <c r="N238"/>
  <c r="E236" l="1"/>
  <c r="N237"/>
  <c r="E235" l="1"/>
  <c r="N236"/>
  <c r="E234" l="1"/>
  <c r="N235"/>
  <c r="E233" l="1"/>
  <c r="N234"/>
  <c r="E232" l="1"/>
  <c r="N233"/>
  <c r="E231" l="1"/>
  <c r="N232"/>
  <c r="E230" l="1"/>
  <c r="N231"/>
  <c r="E229" l="1"/>
  <c r="N230"/>
  <c r="E228" l="1"/>
  <c r="N229"/>
  <c r="E227" l="1"/>
  <c r="N228"/>
  <c r="E226" l="1"/>
  <c r="N227"/>
  <c r="E225" l="1"/>
  <c r="N226"/>
  <c r="E224" l="1"/>
  <c r="N225"/>
  <c r="E223" l="1"/>
  <c r="N224"/>
  <c r="E222" l="1"/>
  <c r="N223"/>
  <c r="E221" l="1"/>
  <c r="N222"/>
  <c r="E220" l="1"/>
  <c r="N221"/>
  <c r="E219" l="1"/>
  <c r="N220"/>
  <c r="E218" l="1"/>
  <c r="N219"/>
  <c r="E217" l="1"/>
  <c r="N218"/>
  <c r="E216" l="1"/>
  <c r="N217"/>
  <c r="E215" l="1"/>
  <c r="N216"/>
  <c r="E214" l="1"/>
  <c r="N215"/>
  <c r="E213" l="1"/>
  <c r="N214"/>
  <c r="E212" l="1"/>
  <c r="N213"/>
  <c r="E211" l="1"/>
  <c r="N212"/>
  <c r="E210" l="1"/>
  <c r="N211"/>
  <c r="E209" l="1"/>
  <c r="N210"/>
  <c r="E208" l="1"/>
  <c r="N209"/>
  <c r="E207" l="1"/>
  <c r="N208"/>
  <c r="E206" l="1"/>
  <c r="N207"/>
  <c r="E205" l="1"/>
  <c r="N206"/>
  <c r="E204" l="1"/>
  <c r="N205"/>
  <c r="E203" l="1"/>
  <c r="N204"/>
  <c r="E202" l="1"/>
  <c r="N203"/>
  <c r="E201" l="1"/>
  <c r="N202"/>
  <c r="E200" l="1"/>
  <c r="N201"/>
  <c r="E199" l="1"/>
  <c r="N200"/>
  <c r="E198" l="1"/>
  <c r="N199"/>
  <c r="E197" l="1"/>
  <c r="N198"/>
  <c r="E196" l="1"/>
  <c r="N197"/>
  <c r="E195" l="1"/>
  <c r="N196"/>
  <c r="E194" l="1"/>
  <c r="N195"/>
  <c r="E193" l="1"/>
  <c r="N194"/>
  <c r="E192" l="1"/>
  <c r="N193"/>
  <c r="E191" l="1"/>
  <c r="N192"/>
  <c r="E190" l="1"/>
  <c r="N191"/>
  <c r="E189" l="1"/>
  <c r="N190"/>
  <c r="E188" l="1"/>
  <c r="N189"/>
  <c r="E187" l="1"/>
  <c r="N188"/>
  <c r="E186" l="1"/>
  <c r="N187"/>
  <c r="E185" l="1"/>
  <c r="N186"/>
  <c r="E184" l="1"/>
  <c r="N185"/>
  <c r="E183" l="1"/>
  <c r="N184"/>
  <c r="E182" l="1"/>
  <c r="N183"/>
  <c r="E181" l="1"/>
  <c r="N182"/>
  <c r="E180" l="1"/>
  <c r="N181"/>
  <c r="E179" l="1"/>
  <c r="N180"/>
  <c r="E178" l="1"/>
  <c r="N179"/>
  <c r="E177" l="1"/>
  <c r="N178"/>
  <c r="E176" l="1"/>
  <c r="N177"/>
  <c r="E175" l="1"/>
  <c r="N176"/>
  <c r="E174" l="1"/>
  <c r="N175"/>
  <c r="E173" l="1"/>
  <c r="N174"/>
  <c r="E172" l="1"/>
  <c r="N173"/>
  <c r="E171" l="1"/>
  <c r="N172"/>
  <c r="E170" l="1"/>
  <c r="N171"/>
  <c r="E169" l="1"/>
  <c r="N170"/>
  <c r="E168" l="1"/>
  <c r="N169"/>
  <c r="E167" l="1"/>
  <c r="N168"/>
  <c r="E166" l="1"/>
  <c r="N167"/>
  <c r="E165" l="1"/>
  <c r="N166"/>
  <c r="E164" l="1"/>
  <c r="N165"/>
  <c r="E163" l="1"/>
  <c r="N164"/>
  <c r="E162" l="1"/>
  <c r="N163"/>
  <c r="E161" l="1"/>
  <c r="N162"/>
  <c r="E160" l="1"/>
  <c r="N161"/>
  <c r="E159" l="1"/>
  <c r="N160"/>
  <c r="E158" l="1"/>
  <c r="N159"/>
  <c r="E157" l="1"/>
  <c r="N158"/>
  <c r="E156" l="1"/>
  <c r="N157"/>
  <c r="E155" l="1"/>
  <c r="N156"/>
  <c r="E154" l="1"/>
  <c r="N155"/>
  <c r="E153" l="1"/>
  <c r="N154"/>
  <c r="E152" l="1"/>
  <c r="N153"/>
  <c r="E151" l="1"/>
  <c r="N152"/>
  <c r="E150" l="1"/>
  <c r="N151"/>
  <c r="E149" l="1"/>
  <c r="N150"/>
  <c r="E148" l="1"/>
  <c r="N149"/>
  <c r="E147" l="1"/>
  <c r="N148"/>
  <c r="E146" l="1"/>
  <c r="N147"/>
  <c r="E145" l="1"/>
  <c r="N146"/>
  <c r="E144" l="1"/>
  <c r="N145"/>
  <c r="E143" l="1"/>
  <c r="N144"/>
  <c r="E142" l="1"/>
  <c r="N143"/>
  <c r="E141" l="1"/>
  <c r="N142"/>
  <c r="E140" l="1"/>
  <c r="N141"/>
  <c r="E139" l="1"/>
  <c r="N140"/>
  <c r="E138" l="1"/>
  <c r="N139"/>
  <c r="E137" l="1"/>
  <c r="N138"/>
  <c r="E136" l="1"/>
  <c r="N137"/>
  <c r="E135" l="1"/>
  <c r="N136"/>
  <c r="E134" l="1"/>
  <c r="N135"/>
  <c r="E133" l="1"/>
  <c r="N134"/>
  <c r="E132" l="1"/>
  <c r="N133"/>
  <c r="E131" l="1"/>
  <c r="N132"/>
  <c r="E130" l="1"/>
  <c r="N131"/>
  <c r="E129" l="1"/>
  <c r="N130"/>
  <c r="E128" l="1"/>
  <c r="N129"/>
  <c r="E127" l="1"/>
  <c r="N128"/>
  <c r="E126" l="1"/>
  <c r="N127"/>
  <c r="E125" l="1"/>
  <c r="N126"/>
  <c r="E124" l="1"/>
  <c r="N125"/>
  <c r="E123" l="1"/>
  <c r="N124"/>
  <c r="E122" l="1"/>
  <c r="N123"/>
  <c r="E121" l="1"/>
  <c r="N122"/>
  <c r="E120" l="1"/>
  <c r="N121"/>
  <c r="E119" l="1"/>
  <c r="N120"/>
  <c r="E118" l="1"/>
  <c r="N119"/>
  <c r="E117" l="1"/>
  <c r="N118"/>
  <c r="E116" l="1"/>
  <c r="N117"/>
  <c r="E115" l="1"/>
  <c r="N116"/>
  <c r="E114" l="1"/>
  <c r="N115"/>
  <c r="E113" l="1"/>
  <c r="N114"/>
  <c r="E112" l="1"/>
  <c r="N113"/>
  <c r="E111" l="1"/>
  <c r="N112"/>
  <c r="E110" l="1"/>
  <c r="N111"/>
  <c r="E109" l="1"/>
  <c r="N110"/>
  <c r="E108" l="1"/>
  <c r="N109"/>
  <c r="E107" l="1"/>
  <c r="N108"/>
  <c r="E106" l="1"/>
  <c r="N107"/>
  <c r="E105" l="1"/>
  <c r="N106"/>
  <c r="E104" l="1"/>
  <c r="N105"/>
  <c r="E103" l="1"/>
  <c r="N104"/>
  <c r="E102" l="1"/>
  <c r="N103"/>
  <c r="E101" l="1"/>
  <c r="N102"/>
  <c r="E100" l="1"/>
  <c r="N101"/>
  <c r="E99" l="1"/>
  <c r="N100"/>
  <c r="E98" l="1"/>
  <c r="N99"/>
  <c r="E97" l="1"/>
  <c r="N98"/>
  <c r="E96" l="1"/>
  <c r="N97"/>
  <c r="E95" l="1"/>
  <c r="N96"/>
  <c r="E94" l="1"/>
  <c r="N95"/>
  <c r="E93" l="1"/>
  <c r="N94"/>
  <c r="E92" l="1"/>
  <c r="N93"/>
  <c r="E91" l="1"/>
  <c r="N92"/>
  <c r="E90" l="1"/>
  <c r="N91"/>
  <c r="E89" l="1"/>
  <c r="N90"/>
  <c r="E88" l="1"/>
  <c r="N89"/>
  <c r="E87" l="1"/>
  <c r="N88"/>
  <c r="E86" l="1"/>
  <c r="N87"/>
  <c r="E85" l="1"/>
  <c r="N86"/>
  <c r="E84" l="1"/>
  <c r="N85"/>
  <c r="E83" l="1"/>
  <c r="N84"/>
  <c r="E82" l="1"/>
  <c r="N83"/>
  <c r="E81" l="1"/>
  <c r="N82"/>
  <c r="E80" l="1"/>
  <c r="N81"/>
  <c r="E79" l="1"/>
  <c r="N80"/>
  <c r="E78" l="1"/>
  <c r="N79"/>
  <c r="E77" l="1"/>
  <c r="N78"/>
  <c r="E76" l="1"/>
  <c r="N77"/>
  <c r="E75" l="1"/>
  <c r="N76"/>
  <c r="E74" l="1"/>
  <c r="N75"/>
  <c r="E73" l="1"/>
  <c r="N74"/>
  <c r="E72" l="1"/>
  <c r="N73"/>
  <c r="E71" l="1"/>
  <c r="N72"/>
  <c r="E70" l="1"/>
  <c r="N71"/>
  <c r="E69" l="1"/>
  <c r="N70"/>
  <c r="E68" l="1"/>
  <c r="N69"/>
  <c r="E67" l="1"/>
  <c r="N68"/>
  <c r="E66" l="1"/>
  <c r="N67"/>
  <c r="E65" l="1"/>
  <c r="N66"/>
  <c r="E64" l="1"/>
  <c r="N65"/>
  <c r="E63" l="1"/>
  <c r="N64"/>
  <c r="E62" l="1"/>
  <c r="N63"/>
  <c r="E61" l="1"/>
  <c r="N62"/>
  <c r="E60" l="1"/>
  <c r="N61"/>
  <c r="E59" l="1"/>
  <c r="N60"/>
  <c r="E58" l="1"/>
  <c r="N59"/>
  <c r="E57" l="1"/>
  <c r="N58"/>
  <c r="E56" l="1"/>
  <c r="N57"/>
  <c r="E55" l="1"/>
  <c r="N56"/>
  <c r="E54" l="1"/>
  <c r="N55"/>
  <c r="E53" l="1"/>
  <c r="N54"/>
  <c r="E52" l="1"/>
  <c r="N53"/>
  <c r="E51" l="1"/>
  <c r="N52"/>
  <c r="E50" l="1"/>
  <c r="N51"/>
  <c r="E49" l="1"/>
  <c r="N50"/>
  <c r="E48" l="1"/>
  <c r="N49"/>
  <c r="E47" l="1"/>
  <c r="N48"/>
  <c r="N47" l="1"/>
  <c r="K13" s="1"/>
  <c r="F18"/>
</calcChain>
</file>

<file path=xl/sharedStrings.xml><?xml version="1.0" encoding="utf-8"?>
<sst xmlns="http://schemas.openxmlformats.org/spreadsheetml/2006/main" count="29" uniqueCount="26">
  <si>
    <t>DURATA DELLE PORTATE:</t>
  </si>
  <si>
    <t>Giorni</t>
  </si>
  <si>
    <t>Portate</t>
  </si>
  <si>
    <t>Q-s</t>
  </si>
  <si>
    <t>Media</t>
  </si>
  <si>
    <t>QMAX=</t>
  </si>
  <si>
    <t>QMIN=</t>
  </si>
  <si>
    <t>RISULTATI:</t>
  </si>
  <si>
    <t>Qmed=</t>
  </si>
  <si>
    <t>Q</t>
  </si>
  <si>
    <t>DMV1</t>
  </si>
  <si>
    <t>AUS1</t>
  </si>
  <si>
    <t>gg</t>
  </si>
  <si>
    <t>gg1</t>
  </si>
  <si>
    <t>DMV=</t>
  </si>
  <si>
    <t xml:space="preserve">Portata ecced. </t>
  </si>
  <si>
    <t>Max</t>
  </si>
  <si>
    <t>Num gg</t>
  </si>
  <si>
    <t>sotto Qp</t>
  </si>
  <si>
    <t>Tot numgg</t>
  </si>
  <si>
    <t>Rilascio</t>
  </si>
  <si>
    <t>DMV</t>
  </si>
  <si>
    <t>Giorni a prelievo nullo=</t>
  </si>
  <si>
    <t>Giorni a prelievo massimo:</t>
  </si>
  <si>
    <t>Prelevato</t>
  </si>
  <si>
    <t>Prel.</t>
  </si>
</sst>
</file>

<file path=xl/styles.xml><?xml version="1.0" encoding="utf-8"?>
<styleSheet xmlns="http://schemas.openxmlformats.org/spreadsheetml/2006/main">
  <fonts count="2">
    <font>
      <sz val="10"/>
      <name val="Times New Roman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it-IT"/>
              <a:t>Curva delle durate delle portate turbinate
dell'impianto</a:t>
            </a:r>
          </a:p>
        </c:rich>
      </c:tx>
      <c:layout>
        <c:manualLayout>
          <c:xMode val="edge"/>
          <c:yMode val="edge"/>
          <c:x val="0.19875776397515527"/>
          <c:y val="2.04429301533219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9026915113871632E-2"/>
          <c:y val="0.12095400340715502"/>
          <c:w val="0.89233954451345754"/>
          <c:h val="0.78534923339011931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Foglio1!$A$18:$A$372</c:f>
              <c:numCache>
                <c:formatCode>General</c:formatCode>
                <c:ptCount val="3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</c:numCache>
            </c:numRef>
          </c:xVal>
          <c:yVal>
            <c:numRef>
              <c:f>Foglio1!$B$18:$B$372</c:f>
              <c:numCache>
                <c:formatCode>0.00</c:formatCode>
                <c:ptCount val="355"/>
                <c:pt idx="0">
                  <c:v>10.805268323546768</c:v>
                </c:pt>
                <c:pt idx="1">
                  <c:v>10.805268323546768</c:v>
                </c:pt>
                <c:pt idx="2">
                  <c:v>10.805268323546768</c:v>
                </c:pt>
                <c:pt idx="3">
                  <c:v>10.805268323546768</c:v>
                </c:pt>
                <c:pt idx="4">
                  <c:v>10.805268323546768</c:v>
                </c:pt>
                <c:pt idx="5">
                  <c:v>10.805268323546768</c:v>
                </c:pt>
                <c:pt idx="6">
                  <c:v>10.805268323546768</c:v>
                </c:pt>
                <c:pt idx="7">
                  <c:v>10.805268323546768</c:v>
                </c:pt>
                <c:pt idx="8">
                  <c:v>10.805268323546768</c:v>
                </c:pt>
                <c:pt idx="9">
                  <c:v>10.805268323546768</c:v>
                </c:pt>
                <c:pt idx="10" formatCode="General">
                  <c:v>10.54549821114883</c:v>
                </c:pt>
                <c:pt idx="11" formatCode="General">
                  <c:v>10.285728098750893</c:v>
                </c:pt>
                <c:pt idx="12" formatCode="General">
                  <c:v>10.025957986352955</c:v>
                </c:pt>
                <c:pt idx="13" formatCode="General">
                  <c:v>9.766187873955019</c:v>
                </c:pt>
                <c:pt idx="14" formatCode="General">
                  <c:v>9.5064177615570813</c:v>
                </c:pt>
                <c:pt idx="15" formatCode="General">
                  <c:v>9.2466476491591436</c:v>
                </c:pt>
                <c:pt idx="16" formatCode="General">
                  <c:v>8.9868775367612059</c:v>
                </c:pt>
                <c:pt idx="17" formatCode="General">
                  <c:v>8.7271074243632683</c:v>
                </c:pt>
                <c:pt idx="18" formatCode="General">
                  <c:v>8.4673373119653306</c:v>
                </c:pt>
                <c:pt idx="19" formatCode="General">
                  <c:v>8.2075671995673929</c:v>
                </c:pt>
                <c:pt idx="20" formatCode="General">
                  <c:v>7.9477970871694561</c:v>
                </c:pt>
                <c:pt idx="21" formatCode="General">
                  <c:v>7.6880269747715184</c:v>
                </c:pt>
                <c:pt idx="22" formatCode="General">
                  <c:v>7.4282568623735807</c:v>
                </c:pt>
                <c:pt idx="23" formatCode="General">
                  <c:v>7.1684867499756439</c:v>
                </c:pt>
                <c:pt idx="24" formatCode="General">
                  <c:v>6.9087166375777063</c:v>
                </c:pt>
                <c:pt idx="25" formatCode="General">
                  <c:v>6.6489465251797686</c:v>
                </c:pt>
                <c:pt idx="26" formatCode="General">
                  <c:v>6.3891764127818309</c:v>
                </c:pt>
                <c:pt idx="27" formatCode="General">
                  <c:v>6.1294063003838932</c:v>
                </c:pt>
                <c:pt idx="28" formatCode="General">
                  <c:v>5.8696361879859564</c:v>
                </c:pt>
                <c:pt idx="29">
                  <c:v>5.6098660755880188</c:v>
                </c:pt>
                <c:pt idx="30" formatCode="General">
                  <c:v>5.5430105711702167</c:v>
                </c:pt>
                <c:pt idx="31" formatCode="General">
                  <c:v>5.4761550667524137</c:v>
                </c:pt>
                <c:pt idx="32" formatCode="General">
                  <c:v>5.4092995623346116</c:v>
                </c:pt>
                <c:pt idx="33" formatCode="General">
                  <c:v>5.3424440579168095</c:v>
                </c:pt>
                <c:pt idx="34" formatCode="General">
                  <c:v>5.2755885534990066</c:v>
                </c:pt>
                <c:pt idx="35" formatCode="General">
                  <c:v>5.2087330490812045</c:v>
                </c:pt>
                <c:pt idx="36" formatCode="General">
                  <c:v>5.1418775446634024</c:v>
                </c:pt>
                <c:pt idx="37" formatCode="General">
                  <c:v>5.0750220402455994</c:v>
                </c:pt>
                <c:pt idx="38" formatCode="General">
                  <c:v>5.0081665358277974</c:v>
                </c:pt>
                <c:pt idx="39" formatCode="General">
                  <c:v>4.9413110314099953</c:v>
                </c:pt>
                <c:pt idx="40" formatCode="General">
                  <c:v>4.8744555269921932</c:v>
                </c:pt>
                <c:pt idx="41" formatCode="General">
                  <c:v>4.8076000225743902</c:v>
                </c:pt>
                <c:pt idx="42" formatCode="General">
                  <c:v>4.7407445181565881</c:v>
                </c:pt>
                <c:pt idx="43" formatCode="General">
                  <c:v>4.6738890137387861</c:v>
                </c:pt>
                <c:pt idx="44" formatCode="General">
                  <c:v>4.6070335093209831</c:v>
                </c:pt>
                <c:pt idx="45" formatCode="General">
                  <c:v>4.540178004903181</c:v>
                </c:pt>
                <c:pt idx="46" formatCode="General">
                  <c:v>4.4733225004853789</c:v>
                </c:pt>
                <c:pt idx="47" formatCode="General">
                  <c:v>4.4064669960675769</c:v>
                </c:pt>
                <c:pt idx="48" formatCode="General">
                  <c:v>4.3396114916497739</c:v>
                </c:pt>
                <c:pt idx="49" formatCode="General">
                  <c:v>4.2727559872319718</c:v>
                </c:pt>
                <c:pt idx="50" formatCode="General">
                  <c:v>4.2059004828141688</c:v>
                </c:pt>
                <c:pt idx="51" formatCode="General">
                  <c:v>4.1390449783963668</c:v>
                </c:pt>
                <c:pt idx="52" formatCode="General">
                  <c:v>4.0721894739785647</c:v>
                </c:pt>
                <c:pt idx="53" formatCode="General">
                  <c:v>4.0053339695607626</c:v>
                </c:pt>
                <c:pt idx="54" formatCode="General">
                  <c:v>3.9384784651429596</c:v>
                </c:pt>
                <c:pt idx="55" formatCode="General">
                  <c:v>3.8716229607251575</c:v>
                </c:pt>
                <c:pt idx="56" formatCode="General">
                  <c:v>3.804767456307355</c:v>
                </c:pt>
                <c:pt idx="57" formatCode="General">
                  <c:v>3.7379119518895525</c:v>
                </c:pt>
                <c:pt idx="58" formatCode="General">
                  <c:v>3.6710564474717504</c:v>
                </c:pt>
                <c:pt idx="59">
                  <c:v>3.6042009430539479</c:v>
                </c:pt>
                <c:pt idx="60" formatCode="General">
                  <c:v>3.5767674084995287</c:v>
                </c:pt>
                <c:pt idx="61" formatCode="General">
                  <c:v>3.5493338739451099</c:v>
                </c:pt>
                <c:pt idx="62" formatCode="General">
                  <c:v>3.5219003393906907</c:v>
                </c:pt>
                <c:pt idx="63" formatCode="General">
                  <c:v>3.4944668048362715</c:v>
                </c:pt>
                <c:pt idx="64" formatCode="General">
                  <c:v>3.4670332702818527</c:v>
                </c:pt>
                <c:pt idx="65" formatCode="General">
                  <c:v>3.4395997357274335</c:v>
                </c:pt>
                <c:pt idx="66" formatCode="General">
                  <c:v>3.4121662011730143</c:v>
                </c:pt>
                <c:pt idx="67" formatCode="General">
                  <c:v>3.3847326666185955</c:v>
                </c:pt>
                <c:pt idx="68" formatCode="General">
                  <c:v>3.3572991320641763</c:v>
                </c:pt>
                <c:pt idx="69" formatCode="General">
                  <c:v>3.3298655975097571</c:v>
                </c:pt>
                <c:pt idx="70" formatCode="General">
                  <c:v>3.3024320629553383</c:v>
                </c:pt>
                <c:pt idx="71" formatCode="General">
                  <c:v>3.2749985284009191</c:v>
                </c:pt>
                <c:pt idx="72" formatCode="General">
                  <c:v>3.2475649938465003</c:v>
                </c:pt>
                <c:pt idx="73" formatCode="General">
                  <c:v>3.2201314592920811</c:v>
                </c:pt>
                <c:pt idx="74" formatCode="General">
                  <c:v>3.1926979247376619</c:v>
                </c:pt>
                <c:pt idx="75" formatCode="General">
                  <c:v>3.1652643901832431</c:v>
                </c:pt>
                <c:pt idx="76" formatCode="General">
                  <c:v>3.1378308556288239</c:v>
                </c:pt>
                <c:pt idx="77" formatCode="General">
                  <c:v>3.1103973210744047</c:v>
                </c:pt>
                <c:pt idx="78" formatCode="General">
                  <c:v>3.0829637865199859</c:v>
                </c:pt>
                <c:pt idx="79" formatCode="General">
                  <c:v>3.0555302519655667</c:v>
                </c:pt>
                <c:pt idx="80" formatCode="General">
                  <c:v>3.0280967174111479</c:v>
                </c:pt>
                <c:pt idx="81" formatCode="General">
                  <c:v>3.0006631828567287</c:v>
                </c:pt>
                <c:pt idx="82" formatCode="General">
                  <c:v>2.9732296483023095</c:v>
                </c:pt>
                <c:pt idx="83" formatCode="General">
                  <c:v>2.9457961137478907</c:v>
                </c:pt>
                <c:pt idx="84" formatCode="General">
                  <c:v>2.9183625791934715</c:v>
                </c:pt>
                <c:pt idx="85" formatCode="General">
                  <c:v>2.8909290446390523</c:v>
                </c:pt>
                <c:pt idx="86" formatCode="General">
                  <c:v>2.8634955100846335</c:v>
                </c:pt>
                <c:pt idx="87" formatCode="General">
                  <c:v>2.8360619755302143</c:v>
                </c:pt>
                <c:pt idx="88" formatCode="General">
                  <c:v>2.8086284409757951</c:v>
                </c:pt>
                <c:pt idx="89" formatCode="General">
                  <c:v>2.7811949064213763</c:v>
                </c:pt>
                <c:pt idx="90">
                  <c:v>2.7537613718669571</c:v>
                </c:pt>
                <c:pt idx="91" formatCode="General">
                  <c:v>2.7376596923355776</c:v>
                </c:pt>
                <c:pt idx="92" formatCode="General">
                  <c:v>2.7215580128041981</c:v>
                </c:pt>
                <c:pt idx="93" formatCode="General">
                  <c:v>2.7054563332728185</c:v>
                </c:pt>
                <c:pt idx="94" formatCode="General">
                  <c:v>2.689354653741439</c:v>
                </c:pt>
                <c:pt idx="95" formatCode="General">
                  <c:v>2.6732529742100595</c:v>
                </c:pt>
                <c:pt idx="96" formatCode="General">
                  <c:v>2.6571512946786804</c:v>
                </c:pt>
                <c:pt idx="97" formatCode="General">
                  <c:v>2.6410496151473009</c:v>
                </c:pt>
                <c:pt idx="98" formatCode="General">
                  <c:v>2.6249479356159213</c:v>
                </c:pt>
                <c:pt idx="99" formatCode="General">
                  <c:v>2.6088462560845418</c:v>
                </c:pt>
                <c:pt idx="100" formatCode="General">
                  <c:v>2.5927445765531623</c:v>
                </c:pt>
                <c:pt idx="101" formatCode="General">
                  <c:v>2.5766428970217827</c:v>
                </c:pt>
                <c:pt idx="102" formatCode="General">
                  <c:v>2.5605412174904032</c:v>
                </c:pt>
                <c:pt idx="103" formatCode="General">
                  <c:v>2.5444395379590237</c:v>
                </c:pt>
                <c:pt idx="104" formatCode="General">
                  <c:v>2.5283378584276441</c:v>
                </c:pt>
                <c:pt idx="105" formatCode="General">
                  <c:v>2.5122361788962646</c:v>
                </c:pt>
                <c:pt idx="106" formatCode="General">
                  <c:v>2.4961344993648851</c:v>
                </c:pt>
                <c:pt idx="107" formatCode="General">
                  <c:v>2.480032819833506</c:v>
                </c:pt>
                <c:pt idx="108" formatCode="General">
                  <c:v>2.4639311403021265</c:v>
                </c:pt>
                <c:pt idx="109" formatCode="General">
                  <c:v>2.4478294607707469</c:v>
                </c:pt>
                <c:pt idx="110" formatCode="General">
                  <c:v>2.4317277812393674</c:v>
                </c:pt>
                <c:pt idx="111" formatCode="General">
                  <c:v>2.4156261017079879</c:v>
                </c:pt>
                <c:pt idx="112" formatCode="General">
                  <c:v>2.3995244221766083</c:v>
                </c:pt>
                <c:pt idx="113" formatCode="General">
                  <c:v>2.3834227426452288</c:v>
                </c:pt>
                <c:pt idx="114" formatCode="General">
                  <c:v>2.3673210631138493</c:v>
                </c:pt>
                <c:pt idx="115" formatCode="General">
                  <c:v>2.3512193835824697</c:v>
                </c:pt>
                <c:pt idx="116" formatCode="General">
                  <c:v>2.3351177040510906</c:v>
                </c:pt>
                <c:pt idx="117" formatCode="General">
                  <c:v>2.3190160245197111</c:v>
                </c:pt>
                <c:pt idx="118" formatCode="General">
                  <c:v>2.3029143449883316</c:v>
                </c:pt>
                <c:pt idx="119" formatCode="General">
                  <c:v>2.2868126654569521</c:v>
                </c:pt>
                <c:pt idx="120" formatCode="General">
                  <c:v>2.2707109859255725</c:v>
                </c:pt>
                <c:pt idx="121" formatCode="General">
                  <c:v>2.254609306394193</c:v>
                </c:pt>
                <c:pt idx="122" formatCode="General">
                  <c:v>2.2385076268628135</c:v>
                </c:pt>
                <c:pt idx="123" formatCode="General">
                  <c:v>2.2224059473314339</c:v>
                </c:pt>
                <c:pt idx="124" formatCode="General">
                  <c:v>2.2063042678000544</c:v>
                </c:pt>
                <c:pt idx="125" formatCode="General">
                  <c:v>2.1902025882686749</c:v>
                </c:pt>
                <c:pt idx="126" formatCode="General">
                  <c:v>2.1741009087372953</c:v>
                </c:pt>
                <c:pt idx="127" formatCode="General">
                  <c:v>2.1579992292059158</c:v>
                </c:pt>
                <c:pt idx="128" formatCode="General">
                  <c:v>2.1418975496745363</c:v>
                </c:pt>
                <c:pt idx="129" formatCode="General">
                  <c:v>2.1257958701431572</c:v>
                </c:pt>
                <c:pt idx="130" formatCode="General">
                  <c:v>2.1096941906117777</c:v>
                </c:pt>
                <c:pt idx="131" formatCode="General">
                  <c:v>2.0935925110803981</c:v>
                </c:pt>
                <c:pt idx="132" formatCode="General">
                  <c:v>2.0774908315490186</c:v>
                </c:pt>
                <c:pt idx="133" formatCode="General">
                  <c:v>2.0613891520176391</c:v>
                </c:pt>
                <c:pt idx="134">
                  <c:v>2.0452874724862595</c:v>
                </c:pt>
                <c:pt idx="135" formatCode="General">
                  <c:v>2.0343023696079032</c:v>
                </c:pt>
                <c:pt idx="136" formatCode="General">
                  <c:v>2.0233172667295469</c:v>
                </c:pt>
                <c:pt idx="137" formatCode="General">
                  <c:v>2.0123321638511906</c:v>
                </c:pt>
                <c:pt idx="138" formatCode="General">
                  <c:v>2.0013470609728343</c:v>
                </c:pt>
                <c:pt idx="139" formatCode="General">
                  <c:v>1.9903619580944782</c:v>
                </c:pt>
                <c:pt idx="140" formatCode="General">
                  <c:v>1.9793768552161219</c:v>
                </c:pt>
                <c:pt idx="141" formatCode="General">
                  <c:v>1.9683917523377656</c:v>
                </c:pt>
                <c:pt idx="142" formatCode="General">
                  <c:v>1.9574066494594093</c:v>
                </c:pt>
                <c:pt idx="143" formatCode="General">
                  <c:v>1.9464215465810533</c:v>
                </c:pt>
                <c:pt idx="144" formatCode="General">
                  <c:v>1.935436443702697</c:v>
                </c:pt>
                <c:pt idx="145" formatCode="General">
                  <c:v>1.9244513408243407</c:v>
                </c:pt>
                <c:pt idx="146" formatCode="General">
                  <c:v>1.9134662379459844</c:v>
                </c:pt>
                <c:pt idx="147" formatCode="General">
                  <c:v>1.9024811350676281</c:v>
                </c:pt>
                <c:pt idx="148" formatCode="General">
                  <c:v>1.8914960321892718</c:v>
                </c:pt>
                <c:pt idx="149" formatCode="General">
                  <c:v>1.8805109293109157</c:v>
                </c:pt>
                <c:pt idx="150" formatCode="General">
                  <c:v>1.8695258264325594</c:v>
                </c:pt>
                <c:pt idx="151" formatCode="General">
                  <c:v>1.8585407235542031</c:v>
                </c:pt>
                <c:pt idx="152" formatCode="General">
                  <c:v>1.8475556206758468</c:v>
                </c:pt>
                <c:pt idx="153" formatCode="General">
                  <c:v>1.8365705177974905</c:v>
                </c:pt>
                <c:pt idx="154" formatCode="General">
                  <c:v>1.8255854149191344</c:v>
                </c:pt>
                <c:pt idx="155" formatCode="General">
                  <c:v>1.8146003120407781</c:v>
                </c:pt>
                <c:pt idx="156" formatCode="General">
                  <c:v>1.8036152091624218</c:v>
                </c:pt>
                <c:pt idx="157" formatCode="General">
                  <c:v>1.7926301062840655</c:v>
                </c:pt>
                <c:pt idx="158" formatCode="General">
                  <c:v>1.7816450034057092</c:v>
                </c:pt>
                <c:pt idx="159" formatCode="General">
                  <c:v>1.7706599005273529</c:v>
                </c:pt>
                <c:pt idx="160" formatCode="General">
                  <c:v>1.7596747976489966</c:v>
                </c:pt>
                <c:pt idx="161" formatCode="General">
                  <c:v>1.7486896947706405</c:v>
                </c:pt>
                <c:pt idx="162" formatCode="General">
                  <c:v>1.7377045918922842</c:v>
                </c:pt>
                <c:pt idx="163" formatCode="General">
                  <c:v>1.7267194890139279</c:v>
                </c:pt>
                <c:pt idx="164" formatCode="General">
                  <c:v>1.7157343861355716</c:v>
                </c:pt>
                <c:pt idx="165" formatCode="General">
                  <c:v>1.7047492832572153</c:v>
                </c:pt>
                <c:pt idx="166" formatCode="General">
                  <c:v>1.6937641803788592</c:v>
                </c:pt>
                <c:pt idx="167" formatCode="General">
                  <c:v>1.6827790775005029</c:v>
                </c:pt>
                <c:pt idx="168" formatCode="General">
                  <c:v>1.6717939746221466</c:v>
                </c:pt>
                <c:pt idx="169" formatCode="General">
                  <c:v>1.6608088717437903</c:v>
                </c:pt>
                <c:pt idx="170" formatCode="General">
                  <c:v>1.649823768865434</c:v>
                </c:pt>
                <c:pt idx="171" formatCode="General">
                  <c:v>1.6388386659870777</c:v>
                </c:pt>
                <c:pt idx="172" formatCode="General">
                  <c:v>1.6278535631087214</c:v>
                </c:pt>
                <c:pt idx="173" formatCode="General">
                  <c:v>1.6168684602303653</c:v>
                </c:pt>
                <c:pt idx="174" formatCode="General">
                  <c:v>1.605883357352009</c:v>
                </c:pt>
                <c:pt idx="175" formatCode="General">
                  <c:v>1.5948982544736527</c:v>
                </c:pt>
                <c:pt idx="176" formatCode="General">
                  <c:v>1.5839131515952964</c:v>
                </c:pt>
                <c:pt idx="177" formatCode="General">
                  <c:v>1.5729280487169404</c:v>
                </c:pt>
                <c:pt idx="178" formatCode="General">
                  <c:v>1.5619429458385841</c:v>
                </c:pt>
                <c:pt idx="179" formatCode="General">
                  <c:v>1.5509578429602278</c:v>
                </c:pt>
                <c:pt idx="180" formatCode="General">
                  <c:v>1.5399727400818715</c:v>
                </c:pt>
                <c:pt idx="181">
                  <c:v>1.5289876372035152</c:v>
                </c:pt>
                <c:pt idx="182" formatCode="General">
                  <c:v>1.5196120055903184</c:v>
                </c:pt>
                <c:pt idx="183" formatCode="General">
                  <c:v>1.5102363739771214</c:v>
                </c:pt>
                <c:pt idx="184" formatCode="General">
                  <c:v>1.5008607423639246</c:v>
                </c:pt>
                <c:pt idx="185" formatCode="General">
                  <c:v>1.4914851107507276</c:v>
                </c:pt>
                <c:pt idx="186" formatCode="General">
                  <c:v>1.4821094791375309</c:v>
                </c:pt>
                <c:pt idx="187" formatCode="General">
                  <c:v>1.4727338475243339</c:v>
                </c:pt>
                <c:pt idx="188" formatCode="General">
                  <c:v>1.4633582159111371</c:v>
                </c:pt>
                <c:pt idx="189" formatCode="General">
                  <c:v>1.4539825842979401</c:v>
                </c:pt>
                <c:pt idx="190" formatCode="General">
                  <c:v>1.4446069526847434</c:v>
                </c:pt>
                <c:pt idx="191" formatCode="General">
                  <c:v>1.4352313210715464</c:v>
                </c:pt>
                <c:pt idx="192" formatCode="General">
                  <c:v>1.4258556894583496</c:v>
                </c:pt>
                <c:pt idx="193" formatCode="General">
                  <c:v>1.4164800578451526</c:v>
                </c:pt>
                <c:pt idx="194" formatCode="General">
                  <c:v>1.4071044262319559</c:v>
                </c:pt>
                <c:pt idx="195" formatCode="General">
                  <c:v>1.3977287946187591</c:v>
                </c:pt>
                <c:pt idx="196" formatCode="General">
                  <c:v>1.3883531630055621</c:v>
                </c:pt>
                <c:pt idx="197" formatCode="General">
                  <c:v>1.3789775313923653</c:v>
                </c:pt>
                <c:pt idx="198" formatCode="General">
                  <c:v>1.3696018997791684</c:v>
                </c:pt>
                <c:pt idx="199" formatCode="General">
                  <c:v>1.3602262681659716</c:v>
                </c:pt>
                <c:pt idx="200" formatCode="General">
                  <c:v>1.3508506365527746</c:v>
                </c:pt>
                <c:pt idx="201" formatCode="General">
                  <c:v>1.3414750049395778</c:v>
                </c:pt>
                <c:pt idx="202" formatCode="General">
                  <c:v>1.3320993733263808</c:v>
                </c:pt>
                <c:pt idx="203" formatCode="General">
                  <c:v>1.3227237417131841</c:v>
                </c:pt>
                <c:pt idx="204" formatCode="General">
                  <c:v>1.3133481100999871</c:v>
                </c:pt>
                <c:pt idx="205" formatCode="General">
                  <c:v>1.3039724784867903</c:v>
                </c:pt>
                <c:pt idx="206" formatCode="General">
                  <c:v>1.2945968468735933</c:v>
                </c:pt>
                <c:pt idx="207" formatCode="General">
                  <c:v>1.2852212152603966</c:v>
                </c:pt>
                <c:pt idx="208" formatCode="General">
                  <c:v>1.2758455836471998</c:v>
                </c:pt>
                <c:pt idx="209" formatCode="General">
                  <c:v>1.2664699520340028</c:v>
                </c:pt>
                <c:pt idx="210" formatCode="General">
                  <c:v>1.257094320420806</c:v>
                </c:pt>
                <c:pt idx="211" formatCode="General">
                  <c:v>1.2477186888076091</c:v>
                </c:pt>
                <c:pt idx="212" formatCode="General">
                  <c:v>1.2383430571944123</c:v>
                </c:pt>
                <c:pt idx="213" formatCode="General">
                  <c:v>1.2289674255812153</c:v>
                </c:pt>
                <c:pt idx="214" formatCode="General">
                  <c:v>1.2195917939680185</c:v>
                </c:pt>
                <c:pt idx="215" formatCode="General">
                  <c:v>1.2102161623548215</c:v>
                </c:pt>
                <c:pt idx="216" formatCode="General">
                  <c:v>1.2008405307416248</c:v>
                </c:pt>
                <c:pt idx="217" formatCode="General">
                  <c:v>1.191464899128428</c:v>
                </c:pt>
                <c:pt idx="218" formatCode="General">
                  <c:v>1.182089267515231</c:v>
                </c:pt>
                <c:pt idx="219" formatCode="General">
                  <c:v>1.172713635902034</c:v>
                </c:pt>
                <c:pt idx="220" formatCode="General">
                  <c:v>1.1633380042888373</c:v>
                </c:pt>
                <c:pt idx="221" formatCode="General">
                  <c:v>1.1539623726756405</c:v>
                </c:pt>
                <c:pt idx="222" formatCode="General">
                  <c:v>1.1445867410624435</c:v>
                </c:pt>
                <c:pt idx="223" formatCode="General">
                  <c:v>1.1352111094492467</c:v>
                </c:pt>
                <c:pt idx="224" formatCode="General">
                  <c:v>1.1258354778360498</c:v>
                </c:pt>
                <c:pt idx="225" formatCode="General">
                  <c:v>1.116459846222853</c:v>
                </c:pt>
                <c:pt idx="226" formatCode="General">
                  <c:v>1.107084214609656</c:v>
                </c:pt>
                <c:pt idx="227" formatCode="General">
                  <c:v>1.0977085829964592</c:v>
                </c:pt>
                <c:pt idx="228" formatCode="General">
                  <c:v>1.0883329513832622</c:v>
                </c:pt>
                <c:pt idx="229" formatCode="General">
                  <c:v>1.0789573197700655</c:v>
                </c:pt>
                <c:pt idx="230" formatCode="General">
                  <c:v>1.0695816881568687</c:v>
                </c:pt>
                <c:pt idx="231" formatCode="General">
                  <c:v>1.0602060565436717</c:v>
                </c:pt>
                <c:pt idx="232" formatCode="General">
                  <c:v>1.0508304249304747</c:v>
                </c:pt>
                <c:pt idx="233" formatCode="General">
                  <c:v>1.041454793317278</c:v>
                </c:pt>
                <c:pt idx="234" formatCode="General">
                  <c:v>1.0320791617040812</c:v>
                </c:pt>
                <c:pt idx="235" formatCode="General">
                  <c:v>1.0227035300908842</c:v>
                </c:pt>
                <c:pt idx="236" formatCode="General">
                  <c:v>1.0133278984776872</c:v>
                </c:pt>
                <c:pt idx="237" formatCode="General">
                  <c:v>1.0039522668644905</c:v>
                </c:pt>
                <c:pt idx="238" formatCode="General">
                  <c:v>0.99457663525129358</c:v>
                </c:pt>
                <c:pt idx="239" formatCode="General">
                  <c:v>0.98520100363809682</c:v>
                </c:pt>
                <c:pt idx="240" formatCode="General">
                  <c:v>0.97582537202489994</c:v>
                </c:pt>
                <c:pt idx="241" formatCode="General">
                  <c:v>0.96644974041170306</c:v>
                </c:pt>
                <c:pt idx="242" formatCode="General">
                  <c:v>0.95707410879850618</c:v>
                </c:pt>
                <c:pt idx="243" formatCode="General">
                  <c:v>0.94769847718530931</c:v>
                </c:pt>
                <c:pt idx="244" formatCode="General">
                  <c:v>0.93832284557211243</c:v>
                </c:pt>
                <c:pt idx="245" formatCode="General">
                  <c:v>0.92894721395891555</c:v>
                </c:pt>
                <c:pt idx="246" formatCode="General">
                  <c:v>0.91957158234571867</c:v>
                </c:pt>
                <c:pt idx="247" formatCode="General">
                  <c:v>0.9101959507325218</c:v>
                </c:pt>
                <c:pt idx="248" formatCode="General">
                  <c:v>0.90082031911932492</c:v>
                </c:pt>
                <c:pt idx="249" formatCode="General">
                  <c:v>0.89144468750612804</c:v>
                </c:pt>
                <c:pt idx="250" formatCode="General">
                  <c:v>0.88206905589293116</c:v>
                </c:pt>
                <c:pt idx="251" formatCode="General">
                  <c:v>0.87269342427973429</c:v>
                </c:pt>
                <c:pt idx="252" formatCode="General">
                  <c:v>0.86331779266653752</c:v>
                </c:pt>
                <c:pt idx="253" formatCode="General">
                  <c:v>0.85394216105334064</c:v>
                </c:pt>
                <c:pt idx="254" formatCode="General">
                  <c:v>0.84456652944014377</c:v>
                </c:pt>
                <c:pt idx="255" formatCode="General">
                  <c:v>0.83519089782694689</c:v>
                </c:pt>
                <c:pt idx="256" formatCode="General">
                  <c:v>0.82581526621375001</c:v>
                </c:pt>
                <c:pt idx="257" formatCode="General">
                  <c:v>0.81643963460055313</c:v>
                </c:pt>
                <c:pt idx="258" formatCode="General">
                  <c:v>0.80706400298735625</c:v>
                </c:pt>
                <c:pt idx="259" formatCode="General">
                  <c:v>0.79768837137415938</c:v>
                </c:pt>
                <c:pt idx="260" formatCode="General">
                  <c:v>0.7883127397609625</c:v>
                </c:pt>
                <c:pt idx="261" formatCode="General">
                  <c:v>0.77893710814776562</c:v>
                </c:pt>
                <c:pt idx="262" formatCode="General">
                  <c:v>0.76956147653456874</c:v>
                </c:pt>
                <c:pt idx="263" formatCode="General">
                  <c:v>0.76018584492137187</c:v>
                </c:pt>
                <c:pt idx="264" formatCode="General">
                  <c:v>0.75081021330817499</c:v>
                </c:pt>
                <c:pt idx="265" formatCode="General">
                  <c:v>0.74143458169497822</c:v>
                </c:pt>
                <c:pt idx="266" formatCode="General">
                  <c:v>0.73205895008178135</c:v>
                </c:pt>
                <c:pt idx="267" formatCode="General">
                  <c:v>0.72268331846858447</c:v>
                </c:pt>
                <c:pt idx="268" formatCode="General">
                  <c:v>0.71330768685538759</c:v>
                </c:pt>
                <c:pt idx="269" formatCode="General">
                  <c:v>0.70393205524219071</c:v>
                </c:pt>
                <c:pt idx="270" formatCode="General">
                  <c:v>0.69455642362899384</c:v>
                </c:pt>
                <c:pt idx="271" formatCode="General">
                  <c:v>0.68518079201579696</c:v>
                </c:pt>
                <c:pt idx="272" formatCode="General">
                  <c:v>0.67580516040260008</c:v>
                </c:pt>
                <c:pt idx="273">
                  <c:v>0.6664295287894032</c:v>
                </c:pt>
                <c:pt idx="274" formatCode="General">
                  <c:v>0.66215107434644804</c:v>
                </c:pt>
                <c:pt idx="275" formatCode="General">
                  <c:v>0.65787261990349277</c:v>
                </c:pt>
                <c:pt idx="276" formatCode="General">
                  <c:v>0.65359416546053761</c:v>
                </c:pt>
                <c:pt idx="277" formatCode="General">
                  <c:v>0.64931571101758245</c:v>
                </c:pt>
                <c:pt idx="278" formatCode="General">
                  <c:v>0.64503725657462729</c:v>
                </c:pt>
                <c:pt idx="279" formatCode="General">
                  <c:v>0.64075880213167202</c:v>
                </c:pt>
                <c:pt idx="280" formatCode="General">
                  <c:v>0.63648034768871686</c:v>
                </c:pt>
                <c:pt idx="281" formatCode="General">
                  <c:v>0.6322018932457617</c:v>
                </c:pt>
                <c:pt idx="282" formatCode="General">
                  <c:v>0.62792343880280654</c:v>
                </c:pt>
                <c:pt idx="283" formatCode="General">
                  <c:v>0.62364498435985127</c:v>
                </c:pt>
                <c:pt idx="284" formatCode="General">
                  <c:v>0.61936652991689611</c:v>
                </c:pt>
                <c:pt idx="285" formatCode="General">
                  <c:v>0.61508807547394095</c:v>
                </c:pt>
                <c:pt idx="286" formatCode="General">
                  <c:v>0.61080962103098579</c:v>
                </c:pt>
                <c:pt idx="287" formatCode="General">
                  <c:v>0.60653116658803052</c:v>
                </c:pt>
                <c:pt idx="288" formatCode="General">
                  <c:v>0.60225271214507536</c:v>
                </c:pt>
                <c:pt idx="289" formatCode="General">
                  <c:v>0.5979742577021202</c:v>
                </c:pt>
                <c:pt idx="290" formatCode="General">
                  <c:v>0.59369580325916504</c:v>
                </c:pt>
                <c:pt idx="291" formatCode="General">
                  <c:v>0.58941734881620977</c:v>
                </c:pt>
                <c:pt idx="292" formatCode="General">
                  <c:v>0.58513889437325461</c:v>
                </c:pt>
                <c:pt idx="293" formatCode="General">
                  <c:v>0.58086043993029945</c:v>
                </c:pt>
                <c:pt idx="294" formatCode="General">
                  <c:v>0.5765819854873443</c:v>
                </c:pt>
                <c:pt idx="295" formatCode="General">
                  <c:v>0.57230353104438902</c:v>
                </c:pt>
                <c:pt idx="296" formatCode="General">
                  <c:v>0.56802507660143386</c:v>
                </c:pt>
                <c:pt idx="297" formatCode="General">
                  <c:v>0.56374662215847871</c:v>
                </c:pt>
                <c:pt idx="298" formatCode="General">
                  <c:v>0.55946816771552355</c:v>
                </c:pt>
                <c:pt idx="299" formatCode="General">
                  <c:v>0.55518971327256827</c:v>
                </c:pt>
                <c:pt idx="300" formatCode="General">
                  <c:v>0.55091125882961312</c:v>
                </c:pt>
                <c:pt idx="301" formatCode="General">
                  <c:v>0.54663280438665796</c:v>
                </c:pt>
                <c:pt idx="302" formatCode="General">
                  <c:v>0.54235434994370268</c:v>
                </c:pt>
                <c:pt idx="303" formatCode="General">
                  <c:v>0.53807589550074753</c:v>
                </c:pt>
                <c:pt idx="304" formatCode="General">
                  <c:v>0.53379744105779237</c:v>
                </c:pt>
                <c:pt idx="305" formatCode="General">
                  <c:v>0.52951898661483721</c:v>
                </c:pt>
                <c:pt idx="306" formatCode="General">
                  <c:v>0.52524053217188205</c:v>
                </c:pt>
                <c:pt idx="307" formatCode="General">
                  <c:v>0.52096207772892678</c:v>
                </c:pt>
                <c:pt idx="308" formatCode="General">
                  <c:v>0.51668362328597162</c:v>
                </c:pt>
                <c:pt idx="309" formatCode="General">
                  <c:v>0.51240516884301646</c:v>
                </c:pt>
                <c:pt idx="310" formatCode="General">
                  <c:v>0.50812671440006119</c:v>
                </c:pt>
                <c:pt idx="311" formatCode="General">
                  <c:v>0.50384825995710603</c:v>
                </c:pt>
                <c:pt idx="312" formatCode="General">
                  <c:v>0.49956980551415087</c:v>
                </c:pt>
                <c:pt idx="313" formatCode="General">
                  <c:v>0.49529135107119571</c:v>
                </c:pt>
                <c:pt idx="314" formatCode="General">
                  <c:v>0.49101289662824049</c:v>
                </c:pt>
                <c:pt idx="315" formatCode="General">
                  <c:v>0.48673444218528528</c:v>
                </c:pt>
                <c:pt idx="316" formatCode="General">
                  <c:v>0.48245598774233012</c:v>
                </c:pt>
                <c:pt idx="317" formatCode="General">
                  <c:v>0.47817753329937496</c:v>
                </c:pt>
                <c:pt idx="318" formatCode="General">
                  <c:v>0.47389907885641974</c:v>
                </c:pt>
                <c:pt idx="319" formatCode="General">
                  <c:v>0.46962062441346453</c:v>
                </c:pt>
                <c:pt idx="320" formatCode="General">
                  <c:v>0.46534216997050937</c:v>
                </c:pt>
                <c:pt idx="321" formatCode="General">
                  <c:v>0.46106371552755415</c:v>
                </c:pt>
                <c:pt idx="322" formatCode="General">
                  <c:v>0.45678526108459894</c:v>
                </c:pt>
                <c:pt idx="323" formatCode="General">
                  <c:v>0.45250680664164378</c:v>
                </c:pt>
                <c:pt idx="324" formatCode="General">
                  <c:v>0.44822835219868862</c:v>
                </c:pt>
                <c:pt idx="325" formatCode="General">
                  <c:v>0.4439498977557334</c:v>
                </c:pt>
                <c:pt idx="326" formatCode="General">
                  <c:v>0.43967144331277819</c:v>
                </c:pt>
                <c:pt idx="327" formatCode="General">
                  <c:v>0.43539298886982303</c:v>
                </c:pt>
                <c:pt idx="328" formatCode="General">
                  <c:v>0.43111453442686787</c:v>
                </c:pt>
                <c:pt idx="329" formatCode="General">
                  <c:v>0.42683607998391265</c:v>
                </c:pt>
                <c:pt idx="330" formatCode="General">
                  <c:v>0.42255762554095744</c:v>
                </c:pt>
                <c:pt idx="331" formatCode="General">
                  <c:v>0.41827917109800228</c:v>
                </c:pt>
                <c:pt idx="332" formatCode="General">
                  <c:v>0.41400071665504712</c:v>
                </c:pt>
                <c:pt idx="333" formatCode="General">
                  <c:v>0.4097222622120919</c:v>
                </c:pt>
                <c:pt idx="334" formatCode="General">
                  <c:v>0.40544380776913674</c:v>
                </c:pt>
                <c:pt idx="335" formatCode="General">
                  <c:v>0.40116535332618153</c:v>
                </c:pt>
                <c:pt idx="336" formatCode="General">
                  <c:v>0.39688689888322637</c:v>
                </c:pt>
                <c:pt idx="337" formatCode="General">
                  <c:v>0.39260844444027115</c:v>
                </c:pt>
                <c:pt idx="338" formatCode="General">
                  <c:v>0.38832998999731594</c:v>
                </c:pt>
                <c:pt idx="339" formatCode="General">
                  <c:v>0.38405153555436078</c:v>
                </c:pt>
                <c:pt idx="340" formatCode="General">
                  <c:v>0.37977308111140556</c:v>
                </c:pt>
                <c:pt idx="341" formatCode="General">
                  <c:v>0.3754946266684504</c:v>
                </c:pt>
                <c:pt idx="342" formatCode="General">
                  <c:v>0.37121617222549519</c:v>
                </c:pt>
                <c:pt idx="343" formatCode="General">
                  <c:v>0.36693771778254003</c:v>
                </c:pt>
                <c:pt idx="344" formatCode="General">
                  <c:v>0.36265926333958481</c:v>
                </c:pt>
                <c:pt idx="345" formatCode="General">
                  <c:v>0.35838080889662965</c:v>
                </c:pt>
                <c:pt idx="346" formatCode="General">
                  <c:v>0.35410235445367444</c:v>
                </c:pt>
                <c:pt idx="347" formatCode="General">
                  <c:v>0.34982390001071928</c:v>
                </c:pt>
                <c:pt idx="348" formatCode="General">
                  <c:v>0.34554544556776406</c:v>
                </c:pt>
                <c:pt idx="349" formatCode="General">
                  <c:v>0.3412669911248089</c:v>
                </c:pt>
                <c:pt idx="350" formatCode="General">
                  <c:v>0.33698853668185369</c:v>
                </c:pt>
                <c:pt idx="351" formatCode="General">
                  <c:v>0.33271008223889853</c:v>
                </c:pt>
                <c:pt idx="352" formatCode="General">
                  <c:v>0.32843162779594332</c:v>
                </c:pt>
                <c:pt idx="353" formatCode="General">
                  <c:v>0.32415317335298816</c:v>
                </c:pt>
                <c:pt idx="354">
                  <c:v>0.31987471891003294</c:v>
                </c:pt>
              </c:numCache>
            </c:numRef>
          </c:yVal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Foglio1!$A$18:$A$372</c:f>
              <c:numCache>
                <c:formatCode>General</c:formatCode>
                <c:ptCount val="3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</c:numCache>
            </c:numRef>
          </c:xVal>
          <c:yVal>
            <c:numRef>
              <c:f>Foglio1!$C$18:$C$372</c:f>
              <c:numCache>
                <c:formatCode>0.00</c:formatCode>
                <c:ptCount val="355"/>
                <c:pt idx="0">
                  <c:v>6.5699177230334378</c:v>
                </c:pt>
                <c:pt idx="1">
                  <c:v>6.5699177230334378</c:v>
                </c:pt>
                <c:pt idx="2">
                  <c:v>6.5699177230334378</c:v>
                </c:pt>
                <c:pt idx="3">
                  <c:v>6.5699177230334378</c:v>
                </c:pt>
                <c:pt idx="4">
                  <c:v>6.5699177230334378</c:v>
                </c:pt>
                <c:pt idx="5">
                  <c:v>6.5699177230334378</c:v>
                </c:pt>
                <c:pt idx="6">
                  <c:v>6.5699177230334378</c:v>
                </c:pt>
                <c:pt idx="7">
                  <c:v>6.5699177230334378</c:v>
                </c:pt>
                <c:pt idx="8">
                  <c:v>6.5699177230334378</c:v>
                </c:pt>
                <c:pt idx="9">
                  <c:v>6.5699177230334378</c:v>
                </c:pt>
                <c:pt idx="10" formatCode="General">
                  <c:v>6.4228962649838754</c:v>
                </c:pt>
                <c:pt idx="11" formatCode="General">
                  <c:v>6.2758748069343131</c:v>
                </c:pt>
                <c:pt idx="12" formatCode="General">
                  <c:v>6.1288533488847499</c:v>
                </c:pt>
                <c:pt idx="13" formatCode="General">
                  <c:v>5.9818318908351875</c:v>
                </c:pt>
                <c:pt idx="14" formatCode="General">
                  <c:v>5.8348104327856252</c:v>
                </c:pt>
                <c:pt idx="15" formatCode="General">
                  <c:v>5.6877889747360628</c:v>
                </c:pt>
                <c:pt idx="16" formatCode="General">
                  <c:v>5.5407675166865005</c:v>
                </c:pt>
                <c:pt idx="17" formatCode="General">
                  <c:v>5.3937460586369372</c:v>
                </c:pt>
                <c:pt idx="18" formatCode="General">
                  <c:v>5.2467246005873749</c:v>
                </c:pt>
                <c:pt idx="19" formatCode="General">
                  <c:v>5.0997031425378125</c:v>
                </c:pt>
                <c:pt idx="20" formatCode="General">
                  <c:v>4.9526816844882502</c:v>
                </c:pt>
                <c:pt idx="21" formatCode="General">
                  <c:v>4.8056602264386878</c:v>
                </c:pt>
                <c:pt idx="22" formatCode="General">
                  <c:v>4.6586387683891246</c:v>
                </c:pt>
                <c:pt idx="23" formatCode="General">
                  <c:v>4.5116173103395631</c:v>
                </c:pt>
                <c:pt idx="24" formatCode="General">
                  <c:v>4.3645958522899999</c:v>
                </c:pt>
                <c:pt idx="25" formatCode="General">
                  <c:v>4.2175743942404376</c:v>
                </c:pt>
                <c:pt idx="26" formatCode="General">
                  <c:v>4.0705529361908752</c:v>
                </c:pt>
                <c:pt idx="27" formatCode="General">
                  <c:v>3.9235314781413124</c:v>
                </c:pt>
                <c:pt idx="28" formatCode="General">
                  <c:v>3.7765100200917501</c:v>
                </c:pt>
                <c:pt idx="29">
                  <c:v>3.6294885620421873</c:v>
                </c:pt>
                <c:pt idx="30" formatCode="General">
                  <c:v>3.5950874507377408</c:v>
                </c:pt>
                <c:pt idx="31" formatCode="General">
                  <c:v>3.5606863394332948</c:v>
                </c:pt>
                <c:pt idx="32" formatCode="General">
                  <c:v>3.5262852281288484</c:v>
                </c:pt>
                <c:pt idx="33" formatCode="General">
                  <c:v>3.4918841168244024</c:v>
                </c:pt>
                <c:pt idx="34" formatCode="General">
                  <c:v>3.4574830055199559</c:v>
                </c:pt>
                <c:pt idx="35" formatCode="General">
                  <c:v>3.4230818942155095</c:v>
                </c:pt>
                <c:pt idx="36" formatCode="General">
                  <c:v>3.3886807829110634</c:v>
                </c:pt>
                <c:pt idx="37" formatCode="General">
                  <c:v>3.354279671606617</c:v>
                </c:pt>
                <c:pt idx="38" formatCode="General">
                  <c:v>3.319878560302171</c:v>
                </c:pt>
                <c:pt idx="39" formatCode="General">
                  <c:v>3.2854774489977245</c:v>
                </c:pt>
                <c:pt idx="40" formatCode="General">
                  <c:v>3.2510763376932781</c:v>
                </c:pt>
                <c:pt idx="41" formatCode="General">
                  <c:v>3.2166752263888321</c:v>
                </c:pt>
                <c:pt idx="42" formatCode="General">
                  <c:v>3.1822741150843856</c:v>
                </c:pt>
                <c:pt idx="43" formatCode="General">
                  <c:v>3.1478730037799396</c:v>
                </c:pt>
                <c:pt idx="44" formatCode="General">
                  <c:v>3.1134718924754932</c:v>
                </c:pt>
                <c:pt idx="45" formatCode="General">
                  <c:v>3.0790707811710467</c:v>
                </c:pt>
                <c:pt idx="46" formatCode="General">
                  <c:v>3.0446696698666007</c:v>
                </c:pt>
                <c:pt idx="47" formatCode="General">
                  <c:v>3.0102685585621543</c:v>
                </c:pt>
                <c:pt idx="48" formatCode="General">
                  <c:v>2.9758674472577082</c:v>
                </c:pt>
                <c:pt idx="49" formatCode="General">
                  <c:v>2.9414663359532618</c:v>
                </c:pt>
                <c:pt idx="50" formatCode="General">
                  <c:v>2.9070652246488153</c:v>
                </c:pt>
                <c:pt idx="51" formatCode="General">
                  <c:v>2.8726641133443693</c:v>
                </c:pt>
                <c:pt idx="52" formatCode="General">
                  <c:v>2.8382630020399229</c:v>
                </c:pt>
                <c:pt idx="53" formatCode="General">
                  <c:v>2.8038618907354769</c:v>
                </c:pt>
                <c:pt idx="54" formatCode="General">
                  <c:v>2.7694607794310304</c:v>
                </c:pt>
                <c:pt idx="55" formatCode="General">
                  <c:v>2.735059668126584</c:v>
                </c:pt>
                <c:pt idx="56" formatCode="General">
                  <c:v>2.700658556822138</c:v>
                </c:pt>
                <c:pt idx="57" formatCode="General">
                  <c:v>2.6662574455176919</c:v>
                </c:pt>
                <c:pt idx="58" formatCode="General">
                  <c:v>2.6318563342132455</c:v>
                </c:pt>
                <c:pt idx="59">
                  <c:v>2.597455222908799</c:v>
                </c:pt>
                <c:pt idx="60" formatCode="General">
                  <c:v>2.5792347873096668</c:v>
                </c:pt>
                <c:pt idx="61" formatCode="General">
                  <c:v>2.5610143517105346</c:v>
                </c:pt>
                <c:pt idx="62" formatCode="General">
                  <c:v>2.5427939161114024</c:v>
                </c:pt>
                <c:pt idx="63" formatCode="General">
                  <c:v>2.5245734805122702</c:v>
                </c:pt>
                <c:pt idx="64" formatCode="General">
                  <c:v>2.5063530449131379</c:v>
                </c:pt>
                <c:pt idx="65" formatCode="General">
                  <c:v>2.4881326093140053</c:v>
                </c:pt>
                <c:pt idx="66" formatCode="General">
                  <c:v>2.469912173714873</c:v>
                </c:pt>
                <c:pt idx="67" formatCode="General">
                  <c:v>2.4516917381157408</c:v>
                </c:pt>
                <c:pt idx="68" formatCode="General">
                  <c:v>2.4334713025166086</c:v>
                </c:pt>
                <c:pt idx="69" formatCode="General">
                  <c:v>2.4152508669174764</c:v>
                </c:pt>
                <c:pt idx="70" formatCode="General">
                  <c:v>2.3970304313183441</c:v>
                </c:pt>
                <c:pt idx="71" formatCode="General">
                  <c:v>2.3788099957192119</c:v>
                </c:pt>
                <c:pt idx="72" formatCode="General">
                  <c:v>2.3605895601200797</c:v>
                </c:pt>
                <c:pt idx="73" formatCode="General">
                  <c:v>2.3423691245209475</c:v>
                </c:pt>
                <c:pt idx="74" formatCode="General">
                  <c:v>2.3241486889218153</c:v>
                </c:pt>
                <c:pt idx="75" formatCode="General">
                  <c:v>2.3059282533226826</c:v>
                </c:pt>
                <c:pt idx="76" formatCode="General">
                  <c:v>2.2877078177235504</c:v>
                </c:pt>
                <c:pt idx="77" formatCode="General">
                  <c:v>2.2694873821244181</c:v>
                </c:pt>
                <c:pt idx="78" formatCode="General">
                  <c:v>2.2512669465252859</c:v>
                </c:pt>
                <c:pt idx="79" formatCode="General">
                  <c:v>2.2330465109261537</c:v>
                </c:pt>
                <c:pt idx="80" formatCode="General">
                  <c:v>2.2148260753270215</c:v>
                </c:pt>
                <c:pt idx="81" formatCode="General">
                  <c:v>2.1966056397278892</c:v>
                </c:pt>
                <c:pt idx="82" formatCode="General">
                  <c:v>2.178385204128757</c:v>
                </c:pt>
                <c:pt idx="83" formatCode="General">
                  <c:v>2.1601647685296248</c:v>
                </c:pt>
                <c:pt idx="84" formatCode="General">
                  <c:v>2.1419443329304926</c:v>
                </c:pt>
                <c:pt idx="85" formatCode="General">
                  <c:v>2.1237238973313604</c:v>
                </c:pt>
                <c:pt idx="86" formatCode="General">
                  <c:v>2.1055034617322281</c:v>
                </c:pt>
                <c:pt idx="87" formatCode="General">
                  <c:v>2.0872830261330959</c:v>
                </c:pt>
                <c:pt idx="88" formatCode="General">
                  <c:v>2.0690625905339632</c:v>
                </c:pt>
                <c:pt idx="89" formatCode="General">
                  <c:v>2.050842154934831</c:v>
                </c:pt>
                <c:pt idx="90">
                  <c:v>2.0326217193356988</c:v>
                </c:pt>
                <c:pt idx="91" formatCode="General">
                  <c:v>2.0202767194896114</c:v>
                </c:pt>
                <c:pt idx="92" formatCode="General">
                  <c:v>2.007931719643524</c:v>
                </c:pt>
                <c:pt idx="93" formatCode="General">
                  <c:v>1.9955867197974364</c:v>
                </c:pt>
                <c:pt idx="94" formatCode="General">
                  <c:v>1.983241719951349</c:v>
                </c:pt>
                <c:pt idx="95" formatCode="General">
                  <c:v>1.9708967201052616</c:v>
                </c:pt>
                <c:pt idx="96" formatCode="General">
                  <c:v>1.9585517202591742</c:v>
                </c:pt>
                <c:pt idx="97" formatCode="General">
                  <c:v>1.9462067204130868</c:v>
                </c:pt>
                <c:pt idx="98" formatCode="General">
                  <c:v>1.9338617205669995</c:v>
                </c:pt>
                <c:pt idx="99" formatCode="General">
                  <c:v>1.9215167207209118</c:v>
                </c:pt>
                <c:pt idx="100" formatCode="General">
                  <c:v>1.9091717208748245</c:v>
                </c:pt>
                <c:pt idx="101" formatCode="General">
                  <c:v>1.8968267210287371</c:v>
                </c:pt>
                <c:pt idx="102" formatCode="General">
                  <c:v>1.8844817211826497</c:v>
                </c:pt>
                <c:pt idx="103" formatCode="General">
                  <c:v>1.8721367213365623</c:v>
                </c:pt>
                <c:pt idx="104" formatCode="General">
                  <c:v>1.8597917214904749</c:v>
                </c:pt>
                <c:pt idx="105" formatCode="General">
                  <c:v>1.8474467216443873</c:v>
                </c:pt>
                <c:pt idx="106" formatCode="General">
                  <c:v>1.8351017217982999</c:v>
                </c:pt>
                <c:pt idx="107" formatCode="General">
                  <c:v>1.8227567219522125</c:v>
                </c:pt>
                <c:pt idx="108" formatCode="General">
                  <c:v>1.8104117221061251</c:v>
                </c:pt>
                <c:pt idx="109" formatCode="General">
                  <c:v>1.7980667222600377</c:v>
                </c:pt>
                <c:pt idx="110" formatCode="General">
                  <c:v>1.7857217224139501</c:v>
                </c:pt>
                <c:pt idx="111" formatCode="General">
                  <c:v>1.7733767225678627</c:v>
                </c:pt>
                <c:pt idx="112" formatCode="General">
                  <c:v>1.7610317227217753</c:v>
                </c:pt>
                <c:pt idx="113" formatCode="General">
                  <c:v>1.7486867228756879</c:v>
                </c:pt>
                <c:pt idx="114" formatCode="General">
                  <c:v>1.7363417230296005</c:v>
                </c:pt>
                <c:pt idx="115" formatCode="General">
                  <c:v>1.7239967231835132</c:v>
                </c:pt>
                <c:pt idx="116" formatCode="General">
                  <c:v>1.7116517233374255</c:v>
                </c:pt>
                <c:pt idx="117" formatCode="General">
                  <c:v>1.6993067234913382</c:v>
                </c:pt>
                <c:pt idx="118" formatCode="General">
                  <c:v>1.6869617236452508</c:v>
                </c:pt>
                <c:pt idx="119" formatCode="General">
                  <c:v>1.6746167237991634</c:v>
                </c:pt>
                <c:pt idx="120" formatCode="General">
                  <c:v>1.6622717239530758</c:v>
                </c:pt>
                <c:pt idx="121" formatCode="General">
                  <c:v>1.6499267241069884</c:v>
                </c:pt>
                <c:pt idx="122" formatCode="General">
                  <c:v>1.637581724260901</c:v>
                </c:pt>
                <c:pt idx="123" formatCode="General">
                  <c:v>1.6252367244148136</c:v>
                </c:pt>
                <c:pt idx="124" formatCode="General">
                  <c:v>1.6128917245687262</c:v>
                </c:pt>
                <c:pt idx="125" formatCode="General">
                  <c:v>1.6005467247226388</c:v>
                </c:pt>
                <c:pt idx="126" formatCode="General">
                  <c:v>1.5882017248765514</c:v>
                </c:pt>
                <c:pt idx="127" formatCode="General">
                  <c:v>1.5758567250304638</c:v>
                </c:pt>
                <c:pt idx="128" formatCode="General">
                  <c:v>1.5635117251843764</c:v>
                </c:pt>
                <c:pt idx="129" formatCode="General">
                  <c:v>1.551166725338289</c:v>
                </c:pt>
                <c:pt idx="130" formatCode="General">
                  <c:v>1.5388217254922016</c:v>
                </c:pt>
                <c:pt idx="131" formatCode="General">
                  <c:v>1.526476725646114</c:v>
                </c:pt>
                <c:pt idx="132" formatCode="General">
                  <c:v>1.5141317258000266</c:v>
                </c:pt>
                <c:pt idx="133" formatCode="General">
                  <c:v>1.5017867259539392</c:v>
                </c:pt>
                <c:pt idx="134">
                  <c:v>1.4894417261078519</c:v>
                </c:pt>
                <c:pt idx="135" formatCode="General">
                  <c:v>1.4809818394283758</c:v>
                </c:pt>
                <c:pt idx="136" formatCode="General">
                  <c:v>1.4725219527488997</c:v>
                </c:pt>
                <c:pt idx="137" formatCode="General">
                  <c:v>1.4640620660694235</c:v>
                </c:pt>
                <c:pt idx="138" formatCode="General">
                  <c:v>1.4556021793899474</c:v>
                </c:pt>
                <c:pt idx="139" formatCode="General">
                  <c:v>1.4471422927104713</c:v>
                </c:pt>
                <c:pt idx="140" formatCode="General">
                  <c:v>1.4386824060309953</c:v>
                </c:pt>
                <c:pt idx="141" formatCode="General">
                  <c:v>1.4302225193515192</c:v>
                </c:pt>
                <c:pt idx="142" formatCode="General">
                  <c:v>1.4217626326720429</c:v>
                </c:pt>
                <c:pt idx="143" formatCode="General">
                  <c:v>1.4133027459925669</c:v>
                </c:pt>
                <c:pt idx="144" formatCode="General">
                  <c:v>1.4048428593130908</c:v>
                </c:pt>
                <c:pt idx="145" formatCode="General">
                  <c:v>1.3963829726336148</c:v>
                </c:pt>
                <c:pt idx="146" formatCode="General">
                  <c:v>1.3879230859541387</c:v>
                </c:pt>
                <c:pt idx="147" formatCode="General">
                  <c:v>1.3794631992746624</c:v>
                </c:pt>
                <c:pt idx="148" formatCode="General">
                  <c:v>1.3710033125951864</c:v>
                </c:pt>
                <c:pt idx="149" formatCode="General">
                  <c:v>1.3625434259157103</c:v>
                </c:pt>
                <c:pt idx="150" formatCode="General">
                  <c:v>1.3540835392362343</c:v>
                </c:pt>
                <c:pt idx="151" formatCode="General">
                  <c:v>1.3456236525567582</c:v>
                </c:pt>
                <c:pt idx="152" formatCode="General">
                  <c:v>1.3371637658772819</c:v>
                </c:pt>
                <c:pt idx="153" formatCode="General">
                  <c:v>1.3287038791978059</c:v>
                </c:pt>
                <c:pt idx="154" formatCode="General">
                  <c:v>1.3202439925183298</c:v>
                </c:pt>
                <c:pt idx="155" formatCode="General">
                  <c:v>1.3117841058388537</c:v>
                </c:pt>
                <c:pt idx="156" formatCode="General">
                  <c:v>1.3033242191593777</c:v>
                </c:pt>
                <c:pt idx="157" formatCode="General">
                  <c:v>1.2948643324799014</c:v>
                </c:pt>
                <c:pt idx="158" formatCode="General">
                  <c:v>1.2864044458004253</c:v>
                </c:pt>
                <c:pt idx="159" formatCode="General">
                  <c:v>1.2779445591209493</c:v>
                </c:pt>
                <c:pt idx="160" formatCode="General">
                  <c:v>1.2694846724414732</c:v>
                </c:pt>
                <c:pt idx="161" formatCode="General">
                  <c:v>1.2610247857619972</c:v>
                </c:pt>
                <c:pt idx="162" formatCode="General">
                  <c:v>1.2525648990825209</c:v>
                </c:pt>
                <c:pt idx="163" formatCode="General">
                  <c:v>1.2441050124030448</c:v>
                </c:pt>
                <c:pt idx="164" formatCode="General">
                  <c:v>1.2356451257235688</c:v>
                </c:pt>
                <c:pt idx="165" formatCode="General">
                  <c:v>1.2271852390440927</c:v>
                </c:pt>
                <c:pt idx="166" formatCode="General">
                  <c:v>1.2187253523646167</c:v>
                </c:pt>
                <c:pt idx="167" formatCode="General">
                  <c:v>1.2102654656851404</c:v>
                </c:pt>
                <c:pt idx="168" formatCode="General">
                  <c:v>1.2018055790056643</c:v>
                </c:pt>
                <c:pt idx="169" formatCode="General">
                  <c:v>1.1933456923261883</c:v>
                </c:pt>
                <c:pt idx="170" formatCode="General">
                  <c:v>1.1848858056467122</c:v>
                </c:pt>
                <c:pt idx="171" formatCode="General">
                  <c:v>1.1764259189672361</c:v>
                </c:pt>
                <c:pt idx="172" formatCode="General">
                  <c:v>1.1679660322877599</c:v>
                </c:pt>
                <c:pt idx="173" formatCode="General">
                  <c:v>1.159506145608284</c:v>
                </c:pt>
                <c:pt idx="174" formatCode="General">
                  <c:v>1.1510462589288077</c:v>
                </c:pt>
                <c:pt idx="175" formatCode="General">
                  <c:v>1.1425863722493317</c:v>
                </c:pt>
                <c:pt idx="176" formatCode="General">
                  <c:v>1.1341264855698556</c:v>
                </c:pt>
                <c:pt idx="177" formatCode="General">
                  <c:v>1.1256665988903793</c:v>
                </c:pt>
                <c:pt idx="178" formatCode="General">
                  <c:v>1.1172067122109035</c:v>
                </c:pt>
                <c:pt idx="179" formatCode="General">
                  <c:v>1.1087468255314272</c:v>
                </c:pt>
                <c:pt idx="180" formatCode="General">
                  <c:v>1.1002869388519512</c:v>
                </c:pt>
                <c:pt idx="181">
                  <c:v>1.0918270521724751</c:v>
                </c:pt>
                <c:pt idx="182" formatCode="General">
                  <c:v>1.0844666248903398</c:v>
                </c:pt>
                <c:pt idx="183" formatCode="General">
                  <c:v>1.0771061976082044</c:v>
                </c:pt>
                <c:pt idx="184" formatCode="General">
                  <c:v>1.0697457703260691</c:v>
                </c:pt>
                <c:pt idx="185" formatCode="General">
                  <c:v>1.0623853430439336</c:v>
                </c:pt>
                <c:pt idx="186" formatCode="General">
                  <c:v>1.0550249157617984</c:v>
                </c:pt>
                <c:pt idx="187" formatCode="General">
                  <c:v>1.0476644884796629</c:v>
                </c:pt>
                <c:pt idx="188" formatCode="General">
                  <c:v>1.0403040611975276</c:v>
                </c:pt>
                <c:pt idx="189" formatCode="General">
                  <c:v>1.0329436339153921</c:v>
                </c:pt>
                <c:pt idx="190" formatCode="General">
                  <c:v>1.0255832066332569</c:v>
                </c:pt>
                <c:pt idx="191" formatCode="General">
                  <c:v>1.0182227793511214</c:v>
                </c:pt>
                <c:pt idx="192" formatCode="General">
                  <c:v>1.0108623520689861</c:v>
                </c:pt>
                <c:pt idx="193" formatCode="General">
                  <c:v>1.0035019247868506</c:v>
                </c:pt>
                <c:pt idx="194" formatCode="General">
                  <c:v>0.99614149750471537</c:v>
                </c:pt>
                <c:pt idx="195" formatCode="General">
                  <c:v>0.98878107022257999</c:v>
                </c:pt>
                <c:pt idx="196" formatCode="General">
                  <c:v>0.98142064294044462</c:v>
                </c:pt>
                <c:pt idx="197" formatCode="General">
                  <c:v>0.97406021565830925</c:v>
                </c:pt>
                <c:pt idx="198" formatCode="General">
                  <c:v>0.96669978837617387</c:v>
                </c:pt>
                <c:pt idx="199" formatCode="General">
                  <c:v>0.9593393610940385</c:v>
                </c:pt>
                <c:pt idx="200" formatCode="General">
                  <c:v>0.95197893381190313</c:v>
                </c:pt>
                <c:pt idx="201" formatCode="General">
                  <c:v>0.94461850652976775</c:v>
                </c:pt>
                <c:pt idx="202" formatCode="General">
                  <c:v>0.93725807924763238</c:v>
                </c:pt>
                <c:pt idx="203" formatCode="General">
                  <c:v>0.92989765196549701</c:v>
                </c:pt>
                <c:pt idx="204" formatCode="General">
                  <c:v>0.92253722468336163</c:v>
                </c:pt>
                <c:pt idx="205" formatCode="General">
                  <c:v>0.91517679740122626</c:v>
                </c:pt>
                <c:pt idx="206" formatCode="General">
                  <c:v>0.90781637011909089</c:v>
                </c:pt>
                <c:pt idx="207" formatCode="General">
                  <c:v>0.90045594283695563</c:v>
                </c:pt>
                <c:pt idx="208" formatCode="General">
                  <c:v>0.89309551555482014</c:v>
                </c:pt>
                <c:pt idx="209" formatCode="General">
                  <c:v>0.88573508827268488</c:v>
                </c:pt>
                <c:pt idx="210" formatCode="General">
                  <c:v>0.87837466099054939</c:v>
                </c:pt>
                <c:pt idx="211" formatCode="General">
                  <c:v>0.87101423370841413</c:v>
                </c:pt>
                <c:pt idx="212" formatCode="General">
                  <c:v>0.86365380642627876</c:v>
                </c:pt>
                <c:pt idx="213" formatCode="General">
                  <c:v>0.85629337914414339</c:v>
                </c:pt>
                <c:pt idx="214" formatCode="General">
                  <c:v>0.84893295186200801</c:v>
                </c:pt>
                <c:pt idx="215" formatCode="General">
                  <c:v>0.84157252457987264</c:v>
                </c:pt>
                <c:pt idx="216" formatCode="General">
                  <c:v>0.83421209729773727</c:v>
                </c:pt>
                <c:pt idx="217" formatCode="General">
                  <c:v>0.82685167001560189</c:v>
                </c:pt>
                <c:pt idx="218" formatCode="General">
                  <c:v>0.81949124273346652</c:v>
                </c:pt>
                <c:pt idx="219" formatCode="General">
                  <c:v>0.81213081545133115</c:v>
                </c:pt>
                <c:pt idx="220" formatCode="General">
                  <c:v>0.80477038816919577</c:v>
                </c:pt>
                <c:pt idx="221" formatCode="General">
                  <c:v>0.7974099608870604</c:v>
                </c:pt>
                <c:pt idx="222" formatCode="General">
                  <c:v>0.79004953360492503</c:v>
                </c:pt>
                <c:pt idx="223" formatCode="General">
                  <c:v>0.78268910632278965</c:v>
                </c:pt>
                <c:pt idx="224" formatCode="General">
                  <c:v>0.77532867904065439</c:v>
                </c:pt>
                <c:pt idx="225" formatCode="General">
                  <c:v>0.7679682517585189</c:v>
                </c:pt>
                <c:pt idx="226" formatCode="General">
                  <c:v>0.76060782447638364</c:v>
                </c:pt>
                <c:pt idx="227" formatCode="General">
                  <c:v>0.75324739719424816</c:v>
                </c:pt>
                <c:pt idx="228" formatCode="General">
                  <c:v>0.7458869699121129</c:v>
                </c:pt>
                <c:pt idx="229" formatCode="General">
                  <c:v>0.73852654262997741</c:v>
                </c:pt>
                <c:pt idx="230" formatCode="General">
                  <c:v>0.73116611534784215</c:v>
                </c:pt>
                <c:pt idx="231" formatCode="General">
                  <c:v>0.72380568806570666</c:v>
                </c:pt>
                <c:pt idx="232" formatCode="General">
                  <c:v>0.7164452607835714</c:v>
                </c:pt>
                <c:pt idx="233" formatCode="General">
                  <c:v>0.70908483350143603</c:v>
                </c:pt>
                <c:pt idx="234" formatCode="General">
                  <c:v>0.70172440621930066</c:v>
                </c:pt>
                <c:pt idx="235" formatCode="General">
                  <c:v>0.69436397893716528</c:v>
                </c:pt>
                <c:pt idx="236" formatCode="General">
                  <c:v>0.68700355165502991</c:v>
                </c:pt>
                <c:pt idx="237" formatCode="General">
                  <c:v>0.67964312437289454</c:v>
                </c:pt>
                <c:pt idx="238" formatCode="General">
                  <c:v>0.67228269709075916</c:v>
                </c:pt>
                <c:pt idx="239" formatCode="General">
                  <c:v>0.66492226980862379</c:v>
                </c:pt>
                <c:pt idx="240" formatCode="General">
                  <c:v>0.65756184252648842</c:v>
                </c:pt>
                <c:pt idx="241" formatCode="General">
                  <c:v>0.65020141524435315</c:v>
                </c:pt>
                <c:pt idx="242" formatCode="General">
                  <c:v>0.64284098796221767</c:v>
                </c:pt>
                <c:pt idx="243" formatCode="General">
                  <c:v>0.63548056068008241</c:v>
                </c:pt>
                <c:pt idx="244" formatCode="General">
                  <c:v>0.62812013339794692</c:v>
                </c:pt>
                <c:pt idx="245" formatCode="General">
                  <c:v>0.62075970611581166</c:v>
                </c:pt>
                <c:pt idx="246" formatCode="General">
                  <c:v>0.61339927883367618</c:v>
                </c:pt>
                <c:pt idx="247" formatCode="General">
                  <c:v>0.60603885155154091</c:v>
                </c:pt>
                <c:pt idx="248" formatCode="General">
                  <c:v>0.59867842426940543</c:v>
                </c:pt>
                <c:pt idx="249" formatCode="General">
                  <c:v>0.59131799698727017</c:v>
                </c:pt>
                <c:pt idx="250" formatCode="General">
                  <c:v>0.58395756970513479</c:v>
                </c:pt>
                <c:pt idx="251" formatCode="General">
                  <c:v>0.57659714242299942</c:v>
                </c:pt>
                <c:pt idx="252" formatCode="General">
                  <c:v>0.56923671514086405</c:v>
                </c:pt>
                <c:pt idx="253" formatCode="General">
                  <c:v>0.56187628785872867</c:v>
                </c:pt>
                <c:pt idx="254" formatCode="General">
                  <c:v>0.5545158605765933</c:v>
                </c:pt>
                <c:pt idx="255" formatCode="General">
                  <c:v>0.54715543329445793</c:v>
                </c:pt>
                <c:pt idx="256" formatCode="General">
                  <c:v>0.53979500601232255</c:v>
                </c:pt>
                <c:pt idx="257" formatCode="General">
                  <c:v>0.53243457873018718</c:v>
                </c:pt>
                <c:pt idx="258" formatCode="General">
                  <c:v>0.52507415144805181</c:v>
                </c:pt>
                <c:pt idx="259" formatCode="General">
                  <c:v>0.51771372416591643</c:v>
                </c:pt>
                <c:pt idx="260" formatCode="General">
                  <c:v>0.51035329688378106</c:v>
                </c:pt>
                <c:pt idx="261" formatCode="General">
                  <c:v>0.50299286960164569</c:v>
                </c:pt>
                <c:pt idx="262" formatCode="General">
                  <c:v>0.49563244231951031</c:v>
                </c:pt>
                <c:pt idx="263" formatCode="General">
                  <c:v>0.48827201503737494</c:v>
                </c:pt>
                <c:pt idx="264" formatCode="General">
                  <c:v>0.48091158775523968</c:v>
                </c:pt>
                <c:pt idx="265" formatCode="General">
                  <c:v>0.4735511604731043</c:v>
                </c:pt>
                <c:pt idx="266" formatCode="General">
                  <c:v>0.46619073319096893</c:v>
                </c:pt>
                <c:pt idx="267" formatCode="General">
                  <c:v>0.45883030590883356</c:v>
                </c:pt>
                <c:pt idx="268" formatCode="General">
                  <c:v>0.45146987862669818</c:v>
                </c:pt>
                <c:pt idx="269" formatCode="General">
                  <c:v>0.44410945134456281</c:v>
                </c:pt>
                <c:pt idx="270" formatCode="General">
                  <c:v>0.43674902406242744</c:v>
                </c:pt>
                <c:pt idx="271" formatCode="General">
                  <c:v>0.42938859678029206</c:v>
                </c:pt>
                <c:pt idx="272" formatCode="General">
                  <c:v>0.42202816949815669</c:v>
                </c:pt>
                <c:pt idx="273">
                  <c:v>0.41466774221602132</c:v>
                </c:pt>
                <c:pt idx="274" formatCode="General">
                  <c:v>0.41196978509839588</c:v>
                </c:pt>
                <c:pt idx="275" formatCode="General">
                  <c:v>0.40927182798077044</c:v>
                </c:pt>
                <c:pt idx="276" formatCode="General">
                  <c:v>0.40657387086314506</c:v>
                </c:pt>
                <c:pt idx="277" formatCode="General">
                  <c:v>0.40387591374551962</c:v>
                </c:pt>
                <c:pt idx="278" formatCode="General">
                  <c:v>0.40117795662789418</c:v>
                </c:pt>
                <c:pt idx="279" formatCode="General">
                  <c:v>0.39847999951026875</c:v>
                </c:pt>
                <c:pt idx="280" formatCode="General">
                  <c:v>0.39578204239264336</c:v>
                </c:pt>
                <c:pt idx="281" formatCode="General">
                  <c:v>0.39308408527501792</c:v>
                </c:pt>
                <c:pt idx="282" formatCode="General">
                  <c:v>0.39038612815739249</c:v>
                </c:pt>
                <c:pt idx="283" formatCode="General">
                  <c:v>0.38768817103976705</c:v>
                </c:pt>
                <c:pt idx="284" formatCode="General">
                  <c:v>0.38499021392214161</c:v>
                </c:pt>
                <c:pt idx="285" formatCode="General">
                  <c:v>0.38229225680451623</c:v>
                </c:pt>
                <c:pt idx="286" formatCode="General">
                  <c:v>0.37959429968689079</c:v>
                </c:pt>
                <c:pt idx="287" formatCode="General">
                  <c:v>0.37689634256926535</c:v>
                </c:pt>
                <c:pt idx="288" formatCode="General">
                  <c:v>0.37419838545163991</c:v>
                </c:pt>
                <c:pt idx="289" formatCode="General">
                  <c:v>0.37150042833401453</c:v>
                </c:pt>
                <c:pt idx="290" formatCode="General">
                  <c:v>0.36880247121638909</c:v>
                </c:pt>
                <c:pt idx="291" formatCode="General">
                  <c:v>0.36610451409876366</c:v>
                </c:pt>
                <c:pt idx="292" formatCode="General">
                  <c:v>0.36340655698113822</c:v>
                </c:pt>
                <c:pt idx="293" formatCode="General">
                  <c:v>0.36070859986351278</c:v>
                </c:pt>
                <c:pt idx="294" formatCode="General">
                  <c:v>0.3580106427458874</c:v>
                </c:pt>
                <c:pt idx="295" formatCode="General">
                  <c:v>0.35531268562826196</c:v>
                </c:pt>
                <c:pt idx="296" formatCode="General">
                  <c:v>0.35261472851063652</c:v>
                </c:pt>
                <c:pt idx="297" formatCode="General">
                  <c:v>0.34991677139301108</c:v>
                </c:pt>
                <c:pt idx="298" formatCode="General">
                  <c:v>0.3472188142753857</c:v>
                </c:pt>
                <c:pt idx="299" formatCode="General">
                  <c:v>0.34452085715776026</c:v>
                </c:pt>
                <c:pt idx="300" formatCode="General">
                  <c:v>0.34182290004013482</c:v>
                </c:pt>
                <c:pt idx="301" formatCode="General">
                  <c:v>0.33912494292250939</c:v>
                </c:pt>
                <c:pt idx="302" formatCode="General">
                  <c:v>0.33642698580488395</c:v>
                </c:pt>
                <c:pt idx="303" formatCode="General">
                  <c:v>0.33372902868725851</c:v>
                </c:pt>
                <c:pt idx="304" formatCode="General">
                  <c:v>0.33103107156963313</c:v>
                </c:pt>
                <c:pt idx="305" formatCode="General">
                  <c:v>0.32833311445200769</c:v>
                </c:pt>
                <c:pt idx="306" formatCode="General">
                  <c:v>0.32563515733438225</c:v>
                </c:pt>
                <c:pt idx="307" formatCode="General">
                  <c:v>0.32293720021675687</c:v>
                </c:pt>
                <c:pt idx="308" formatCode="General">
                  <c:v>0.32023924309913143</c:v>
                </c:pt>
                <c:pt idx="309" formatCode="General">
                  <c:v>0.31754128598150599</c:v>
                </c:pt>
                <c:pt idx="310" formatCode="General">
                  <c:v>0.31484332886388056</c:v>
                </c:pt>
                <c:pt idx="311" formatCode="General">
                  <c:v>0.31214537174625512</c:v>
                </c:pt>
                <c:pt idx="312" formatCode="General">
                  <c:v>0.30944741462862968</c:v>
                </c:pt>
                <c:pt idx="313" formatCode="General">
                  <c:v>0.3067494575110043</c:v>
                </c:pt>
                <c:pt idx="314" formatCode="General">
                  <c:v>0.30405150039337886</c:v>
                </c:pt>
                <c:pt idx="315" formatCode="General">
                  <c:v>0.30135354327575342</c:v>
                </c:pt>
                <c:pt idx="316" formatCode="General">
                  <c:v>0.29865558615812804</c:v>
                </c:pt>
                <c:pt idx="317" formatCode="General">
                  <c:v>0.2959576290405026</c:v>
                </c:pt>
                <c:pt idx="318" formatCode="General">
                  <c:v>0.29325967192287716</c:v>
                </c:pt>
                <c:pt idx="319" formatCode="General">
                  <c:v>0.29056171480525173</c:v>
                </c:pt>
                <c:pt idx="320" formatCode="General">
                  <c:v>0.28786375768762629</c:v>
                </c:pt>
                <c:pt idx="321" formatCode="General">
                  <c:v>0.28516580057000085</c:v>
                </c:pt>
                <c:pt idx="322" formatCode="General">
                  <c:v>0.28246784345237541</c:v>
                </c:pt>
                <c:pt idx="323" formatCode="General">
                  <c:v>0.27976988633475003</c:v>
                </c:pt>
                <c:pt idx="324" formatCode="General">
                  <c:v>0.27707192921712459</c:v>
                </c:pt>
                <c:pt idx="325" formatCode="General">
                  <c:v>0.27437397209949921</c:v>
                </c:pt>
                <c:pt idx="326" formatCode="General">
                  <c:v>0.27167601498187377</c:v>
                </c:pt>
                <c:pt idx="327" formatCode="General">
                  <c:v>0.26897805786424833</c:v>
                </c:pt>
                <c:pt idx="328" formatCode="General">
                  <c:v>0.26628010074662289</c:v>
                </c:pt>
                <c:pt idx="329" formatCode="General">
                  <c:v>0.26358214362899746</c:v>
                </c:pt>
                <c:pt idx="330" formatCode="General">
                  <c:v>0.26088418651137202</c:v>
                </c:pt>
                <c:pt idx="331" formatCode="General">
                  <c:v>0.25818622939374658</c:v>
                </c:pt>
                <c:pt idx="332" formatCode="General">
                  <c:v>0.2554882722761212</c:v>
                </c:pt>
                <c:pt idx="333" formatCode="General">
                  <c:v>0.25279031515849576</c:v>
                </c:pt>
                <c:pt idx="334" formatCode="General">
                  <c:v>0.25009235804087038</c:v>
                </c:pt>
                <c:pt idx="335" formatCode="General">
                  <c:v>0.24739440092324491</c:v>
                </c:pt>
                <c:pt idx="336" formatCode="General">
                  <c:v>0.2446964438056195</c:v>
                </c:pt>
                <c:pt idx="337" formatCode="General">
                  <c:v>0.24199848668799406</c:v>
                </c:pt>
                <c:pt idx="338" formatCode="General">
                  <c:v>0.23930052957036863</c:v>
                </c:pt>
                <c:pt idx="339" formatCode="General">
                  <c:v>0.23660257245274322</c:v>
                </c:pt>
                <c:pt idx="340" formatCode="General">
                  <c:v>0.23390461533511778</c:v>
                </c:pt>
                <c:pt idx="341" formatCode="General">
                  <c:v>0.23120665821749237</c:v>
                </c:pt>
                <c:pt idx="342" formatCode="General">
                  <c:v>0.22850870109986693</c:v>
                </c:pt>
                <c:pt idx="343" formatCode="General">
                  <c:v>0.22581074398224152</c:v>
                </c:pt>
                <c:pt idx="344" formatCode="General">
                  <c:v>0.22311278686461608</c:v>
                </c:pt>
                <c:pt idx="345" formatCode="General">
                  <c:v>0.22041482974699067</c:v>
                </c:pt>
                <c:pt idx="346" formatCode="General">
                  <c:v>0.21771687262936523</c:v>
                </c:pt>
                <c:pt idx="347" formatCode="General">
                  <c:v>0.21501891551173979</c:v>
                </c:pt>
                <c:pt idx="348" formatCode="General">
                  <c:v>0.21232095839411438</c:v>
                </c:pt>
                <c:pt idx="349" formatCode="General">
                  <c:v>0.20962300127648895</c:v>
                </c:pt>
                <c:pt idx="350" formatCode="General">
                  <c:v>0.20692504415886354</c:v>
                </c:pt>
                <c:pt idx="351" formatCode="General">
                  <c:v>0.2042270870412381</c:v>
                </c:pt>
                <c:pt idx="352" formatCode="General">
                  <c:v>0.20152912992361269</c:v>
                </c:pt>
                <c:pt idx="353" formatCode="General">
                  <c:v>0.19883117280598725</c:v>
                </c:pt>
                <c:pt idx="354">
                  <c:v>0.19613321568836184</c:v>
                </c:pt>
              </c:numCache>
            </c:numRef>
          </c:yVal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Foglio1!$A$18:$A$372</c:f>
              <c:numCache>
                <c:formatCode>General</c:formatCode>
                <c:ptCount val="3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</c:numCache>
            </c:numRef>
          </c:xVal>
          <c:yVal>
            <c:numRef>
              <c:f>Foglio1!$J$18:$J$372</c:f>
              <c:numCache>
                <c:formatCode>General</c:formatCode>
                <c:ptCount val="3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0.15</c:v>
                </c:pt>
                <c:pt idx="30">
                  <c:v>0.15</c:v>
                </c:pt>
                <c:pt idx="31">
                  <c:v>0.15</c:v>
                </c:pt>
                <c:pt idx="32">
                  <c:v>0.15</c:v>
                </c:pt>
                <c:pt idx="33">
                  <c:v>0.15</c:v>
                </c:pt>
                <c:pt idx="34">
                  <c:v>0.15</c:v>
                </c:pt>
                <c:pt idx="35">
                  <c:v>0.15</c:v>
                </c:pt>
                <c:pt idx="36">
                  <c:v>0.15</c:v>
                </c:pt>
                <c:pt idx="37">
                  <c:v>0.15</c:v>
                </c:pt>
                <c:pt idx="38">
                  <c:v>0.15</c:v>
                </c:pt>
                <c:pt idx="39">
                  <c:v>0.15</c:v>
                </c:pt>
                <c:pt idx="40">
                  <c:v>0.15</c:v>
                </c:pt>
                <c:pt idx="41">
                  <c:v>0.15</c:v>
                </c:pt>
                <c:pt idx="42">
                  <c:v>0.15</c:v>
                </c:pt>
                <c:pt idx="43">
                  <c:v>0.15</c:v>
                </c:pt>
                <c:pt idx="44">
                  <c:v>0.15</c:v>
                </c:pt>
                <c:pt idx="45">
                  <c:v>0.15</c:v>
                </c:pt>
                <c:pt idx="46">
                  <c:v>0.15</c:v>
                </c:pt>
                <c:pt idx="47">
                  <c:v>0.15</c:v>
                </c:pt>
                <c:pt idx="48">
                  <c:v>0.15</c:v>
                </c:pt>
                <c:pt idx="49">
                  <c:v>0.15</c:v>
                </c:pt>
                <c:pt idx="50">
                  <c:v>0.15</c:v>
                </c:pt>
                <c:pt idx="51">
                  <c:v>0.15</c:v>
                </c:pt>
                <c:pt idx="52">
                  <c:v>0.15</c:v>
                </c:pt>
                <c:pt idx="53">
                  <c:v>0.15</c:v>
                </c:pt>
                <c:pt idx="54">
                  <c:v>0.15</c:v>
                </c:pt>
                <c:pt idx="55">
                  <c:v>0.15</c:v>
                </c:pt>
                <c:pt idx="56">
                  <c:v>0.15</c:v>
                </c:pt>
                <c:pt idx="57">
                  <c:v>0.15</c:v>
                </c:pt>
                <c:pt idx="58">
                  <c:v>0.15</c:v>
                </c:pt>
                <c:pt idx="59">
                  <c:v>0.15</c:v>
                </c:pt>
                <c:pt idx="60">
                  <c:v>0.15</c:v>
                </c:pt>
                <c:pt idx="61">
                  <c:v>0.15</c:v>
                </c:pt>
                <c:pt idx="62">
                  <c:v>0.15</c:v>
                </c:pt>
                <c:pt idx="63">
                  <c:v>0.15</c:v>
                </c:pt>
                <c:pt idx="64">
                  <c:v>0.15</c:v>
                </c:pt>
                <c:pt idx="65">
                  <c:v>0.15</c:v>
                </c:pt>
                <c:pt idx="66">
                  <c:v>0.15</c:v>
                </c:pt>
                <c:pt idx="67">
                  <c:v>0.15</c:v>
                </c:pt>
                <c:pt idx="68">
                  <c:v>0.15</c:v>
                </c:pt>
                <c:pt idx="69">
                  <c:v>0.15</c:v>
                </c:pt>
                <c:pt idx="70">
                  <c:v>0.15</c:v>
                </c:pt>
                <c:pt idx="71">
                  <c:v>0.15</c:v>
                </c:pt>
                <c:pt idx="72">
                  <c:v>0.15</c:v>
                </c:pt>
                <c:pt idx="73">
                  <c:v>0.15</c:v>
                </c:pt>
                <c:pt idx="74">
                  <c:v>0.15</c:v>
                </c:pt>
                <c:pt idx="75">
                  <c:v>0.15</c:v>
                </c:pt>
                <c:pt idx="76">
                  <c:v>0.15</c:v>
                </c:pt>
                <c:pt idx="77">
                  <c:v>0.15</c:v>
                </c:pt>
                <c:pt idx="78">
                  <c:v>0.15</c:v>
                </c:pt>
                <c:pt idx="79">
                  <c:v>0.15</c:v>
                </c:pt>
                <c:pt idx="80">
                  <c:v>0.15</c:v>
                </c:pt>
                <c:pt idx="81">
                  <c:v>0.15</c:v>
                </c:pt>
                <c:pt idx="82">
                  <c:v>0.15</c:v>
                </c:pt>
                <c:pt idx="83">
                  <c:v>0.15</c:v>
                </c:pt>
                <c:pt idx="84">
                  <c:v>0.15</c:v>
                </c:pt>
                <c:pt idx="85">
                  <c:v>0.15</c:v>
                </c:pt>
                <c:pt idx="86">
                  <c:v>0.15</c:v>
                </c:pt>
                <c:pt idx="87">
                  <c:v>0.15</c:v>
                </c:pt>
                <c:pt idx="88">
                  <c:v>0.15</c:v>
                </c:pt>
                <c:pt idx="89">
                  <c:v>0.15</c:v>
                </c:pt>
                <c:pt idx="90">
                  <c:v>0.15</c:v>
                </c:pt>
                <c:pt idx="91">
                  <c:v>0.15</c:v>
                </c:pt>
                <c:pt idx="92">
                  <c:v>0.15</c:v>
                </c:pt>
                <c:pt idx="93">
                  <c:v>0.15</c:v>
                </c:pt>
                <c:pt idx="94">
                  <c:v>0.15</c:v>
                </c:pt>
                <c:pt idx="95">
                  <c:v>0.15</c:v>
                </c:pt>
                <c:pt idx="96">
                  <c:v>0.15</c:v>
                </c:pt>
                <c:pt idx="97">
                  <c:v>0.15</c:v>
                </c:pt>
                <c:pt idx="98">
                  <c:v>0.15</c:v>
                </c:pt>
                <c:pt idx="99">
                  <c:v>0.15</c:v>
                </c:pt>
                <c:pt idx="100">
                  <c:v>0.15</c:v>
                </c:pt>
                <c:pt idx="101">
                  <c:v>0.15</c:v>
                </c:pt>
                <c:pt idx="102">
                  <c:v>0.15</c:v>
                </c:pt>
                <c:pt idx="103">
                  <c:v>0.15</c:v>
                </c:pt>
                <c:pt idx="104">
                  <c:v>0.15</c:v>
                </c:pt>
                <c:pt idx="105">
                  <c:v>0.15</c:v>
                </c:pt>
                <c:pt idx="106">
                  <c:v>0.15</c:v>
                </c:pt>
                <c:pt idx="107">
                  <c:v>0.15</c:v>
                </c:pt>
                <c:pt idx="108">
                  <c:v>0.15</c:v>
                </c:pt>
                <c:pt idx="109">
                  <c:v>0.15</c:v>
                </c:pt>
                <c:pt idx="110">
                  <c:v>0.15</c:v>
                </c:pt>
                <c:pt idx="111">
                  <c:v>0.15</c:v>
                </c:pt>
                <c:pt idx="112">
                  <c:v>0.15</c:v>
                </c:pt>
                <c:pt idx="113">
                  <c:v>0.15</c:v>
                </c:pt>
                <c:pt idx="114">
                  <c:v>0.15</c:v>
                </c:pt>
                <c:pt idx="115">
                  <c:v>0.15</c:v>
                </c:pt>
                <c:pt idx="116">
                  <c:v>0.15</c:v>
                </c:pt>
                <c:pt idx="117">
                  <c:v>0.15</c:v>
                </c:pt>
                <c:pt idx="118">
                  <c:v>0.15</c:v>
                </c:pt>
                <c:pt idx="119">
                  <c:v>0.15</c:v>
                </c:pt>
                <c:pt idx="120">
                  <c:v>0.15</c:v>
                </c:pt>
                <c:pt idx="121">
                  <c:v>0.15</c:v>
                </c:pt>
                <c:pt idx="122">
                  <c:v>0.15</c:v>
                </c:pt>
                <c:pt idx="123">
                  <c:v>0.15</c:v>
                </c:pt>
                <c:pt idx="124">
                  <c:v>0.15</c:v>
                </c:pt>
                <c:pt idx="125">
                  <c:v>0.15</c:v>
                </c:pt>
                <c:pt idx="126">
                  <c:v>0.15</c:v>
                </c:pt>
                <c:pt idx="127">
                  <c:v>0.15</c:v>
                </c:pt>
                <c:pt idx="128">
                  <c:v>0.15</c:v>
                </c:pt>
                <c:pt idx="129">
                  <c:v>0.15</c:v>
                </c:pt>
                <c:pt idx="130">
                  <c:v>0.15</c:v>
                </c:pt>
                <c:pt idx="131">
                  <c:v>0.15</c:v>
                </c:pt>
                <c:pt idx="132">
                  <c:v>0.15</c:v>
                </c:pt>
                <c:pt idx="133">
                  <c:v>0.15</c:v>
                </c:pt>
                <c:pt idx="134">
                  <c:v>0.15</c:v>
                </c:pt>
                <c:pt idx="135">
                  <c:v>0.15</c:v>
                </c:pt>
                <c:pt idx="136">
                  <c:v>0.15</c:v>
                </c:pt>
                <c:pt idx="137">
                  <c:v>0.15</c:v>
                </c:pt>
                <c:pt idx="138">
                  <c:v>0.15</c:v>
                </c:pt>
                <c:pt idx="139">
                  <c:v>0.15</c:v>
                </c:pt>
                <c:pt idx="140">
                  <c:v>0.15</c:v>
                </c:pt>
                <c:pt idx="141">
                  <c:v>0.15</c:v>
                </c:pt>
                <c:pt idx="142">
                  <c:v>0.15</c:v>
                </c:pt>
                <c:pt idx="143">
                  <c:v>0.15</c:v>
                </c:pt>
                <c:pt idx="144">
                  <c:v>0.15</c:v>
                </c:pt>
                <c:pt idx="145">
                  <c:v>0.15</c:v>
                </c:pt>
                <c:pt idx="146">
                  <c:v>0.15</c:v>
                </c:pt>
                <c:pt idx="147">
                  <c:v>0.15</c:v>
                </c:pt>
                <c:pt idx="148">
                  <c:v>0.15</c:v>
                </c:pt>
                <c:pt idx="149">
                  <c:v>0.15</c:v>
                </c:pt>
                <c:pt idx="150">
                  <c:v>0.15</c:v>
                </c:pt>
                <c:pt idx="151">
                  <c:v>0.15</c:v>
                </c:pt>
                <c:pt idx="152">
                  <c:v>0.15</c:v>
                </c:pt>
                <c:pt idx="153">
                  <c:v>0.15</c:v>
                </c:pt>
                <c:pt idx="154">
                  <c:v>0.15</c:v>
                </c:pt>
                <c:pt idx="155">
                  <c:v>0.15</c:v>
                </c:pt>
                <c:pt idx="156">
                  <c:v>0.15</c:v>
                </c:pt>
                <c:pt idx="157">
                  <c:v>0.15</c:v>
                </c:pt>
                <c:pt idx="158">
                  <c:v>0.15</c:v>
                </c:pt>
                <c:pt idx="159">
                  <c:v>0.15</c:v>
                </c:pt>
                <c:pt idx="160">
                  <c:v>0.15</c:v>
                </c:pt>
                <c:pt idx="161">
                  <c:v>0.15</c:v>
                </c:pt>
                <c:pt idx="162">
                  <c:v>0.15</c:v>
                </c:pt>
                <c:pt idx="163">
                  <c:v>0.15</c:v>
                </c:pt>
                <c:pt idx="164">
                  <c:v>0.15</c:v>
                </c:pt>
                <c:pt idx="165">
                  <c:v>0.15</c:v>
                </c:pt>
                <c:pt idx="166">
                  <c:v>0.15</c:v>
                </c:pt>
                <c:pt idx="167">
                  <c:v>0.15</c:v>
                </c:pt>
                <c:pt idx="168">
                  <c:v>0.15</c:v>
                </c:pt>
                <c:pt idx="169">
                  <c:v>0.15</c:v>
                </c:pt>
                <c:pt idx="170">
                  <c:v>0.15</c:v>
                </c:pt>
                <c:pt idx="171">
                  <c:v>0.15</c:v>
                </c:pt>
                <c:pt idx="172">
                  <c:v>0.15</c:v>
                </c:pt>
                <c:pt idx="173">
                  <c:v>0.15</c:v>
                </c:pt>
                <c:pt idx="174">
                  <c:v>0.15</c:v>
                </c:pt>
                <c:pt idx="175">
                  <c:v>0.15</c:v>
                </c:pt>
                <c:pt idx="176">
                  <c:v>0.15</c:v>
                </c:pt>
                <c:pt idx="177">
                  <c:v>0.15</c:v>
                </c:pt>
                <c:pt idx="178">
                  <c:v>0.15</c:v>
                </c:pt>
                <c:pt idx="179">
                  <c:v>0.15</c:v>
                </c:pt>
                <c:pt idx="180">
                  <c:v>0.15</c:v>
                </c:pt>
                <c:pt idx="181">
                  <c:v>0.15</c:v>
                </c:pt>
                <c:pt idx="182">
                  <c:v>0.15</c:v>
                </c:pt>
                <c:pt idx="183">
                  <c:v>0.15</c:v>
                </c:pt>
                <c:pt idx="184">
                  <c:v>0.15</c:v>
                </c:pt>
                <c:pt idx="185">
                  <c:v>0.15</c:v>
                </c:pt>
                <c:pt idx="186">
                  <c:v>0.15</c:v>
                </c:pt>
                <c:pt idx="187">
                  <c:v>0.15</c:v>
                </c:pt>
                <c:pt idx="188">
                  <c:v>0.15</c:v>
                </c:pt>
                <c:pt idx="189">
                  <c:v>0.15</c:v>
                </c:pt>
                <c:pt idx="190">
                  <c:v>0.15</c:v>
                </c:pt>
                <c:pt idx="191">
                  <c:v>0.15</c:v>
                </c:pt>
                <c:pt idx="192">
                  <c:v>0.15</c:v>
                </c:pt>
                <c:pt idx="193">
                  <c:v>0.15</c:v>
                </c:pt>
                <c:pt idx="194">
                  <c:v>0.15</c:v>
                </c:pt>
                <c:pt idx="195">
                  <c:v>0.15</c:v>
                </c:pt>
                <c:pt idx="196">
                  <c:v>0.15</c:v>
                </c:pt>
                <c:pt idx="197">
                  <c:v>0.15</c:v>
                </c:pt>
                <c:pt idx="198">
                  <c:v>0.15</c:v>
                </c:pt>
                <c:pt idx="199">
                  <c:v>0.15</c:v>
                </c:pt>
                <c:pt idx="200">
                  <c:v>0.15</c:v>
                </c:pt>
                <c:pt idx="201">
                  <c:v>0.15</c:v>
                </c:pt>
                <c:pt idx="202">
                  <c:v>0.15</c:v>
                </c:pt>
                <c:pt idx="203">
                  <c:v>0.15</c:v>
                </c:pt>
                <c:pt idx="204">
                  <c:v>0.15</c:v>
                </c:pt>
                <c:pt idx="205">
                  <c:v>0.15</c:v>
                </c:pt>
                <c:pt idx="206">
                  <c:v>0.15</c:v>
                </c:pt>
                <c:pt idx="207">
                  <c:v>0.15</c:v>
                </c:pt>
                <c:pt idx="208">
                  <c:v>0.15</c:v>
                </c:pt>
                <c:pt idx="209">
                  <c:v>0.15</c:v>
                </c:pt>
                <c:pt idx="210">
                  <c:v>0.15</c:v>
                </c:pt>
                <c:pt idx="211">
                  <c:v>0.15</c:v>
                </c:pt>
                <c:pt idx="212">
                  <c:v>0.15</c:v>
                </c:pt>
                <c:pt idx="213">
                  <c:v>0.15</c:v>
                </c:pt>
                <c:pt idx="214">
                  <c:v>0.15</c:v>
                </c:pt>
                <c:pt idx="215">
                  <c:v>0.15</c:v>
                </c:pt>
                <c:pt idx="216">
                  <c:v>0.15</c:v>
                </c:pt>
                <c:pt idx="217">
                  <c:v>0.15</c:v>
                </c:pt>
                <c:pt idx="218">
                  <c:v>0.15</c:v>
                </c:pt>
                <c:pt idx="219">
                  <c:v>0.15</c:v>
                </c:pt>
                <c:pt idx="220">
                  <c:v>0.15</c:v>
                </c:pt>
                <c:pt idx="221">
                  <c:v>0.15</c:v>
                </c:pt>
                <c:pt idx="222">
                  <c:v>0.15</c:v>
                </c:pt>
                <c:pt idx="223">
                  <c:v>0.15</c:v>
                </c:pt>
                <c:pt idx="224">
                  <c:v>0.15</c:v>
                </c:pt>
                <c:pt idx="225">
                  <c:v>0.15</c:v>
                </c:pt>
                <c:pt idx="226">
                  <c:v>0.15</c:v>
                </c:pt>
                <c:pt idx="227">
                  <c:v>0.15</c:v>
                </c:pt>
                <c:pt idx="228">
                  <c:v>0.15</c:v>
                </c:pt>
                <c:pt idx="229">
                  <c:v>0.15</c:v>
                </c:pt>
                <c:pt idx="230">
                  <c:v>0.15</c:v>
                </c:pt>
                <c:pt idx="231">
                  <c:v>0.15</c:v>
                </c:pt>
                <c:pt idx="232">
                  <c:v>0.15</c:v>
                </c:pt>
                <c:pt idx="233">
                  <c:v>0.15</c:v>
                </c:pt>
                <c:pt idx="234">
                  <c:v>0.15</c:v>
                </c:pt>
                <c:pt idx="235">
                  <c:v>0.15</c:v>
                </c:pt>
                <c:pt idx="236">
                  <c:v>0.15</c:v>
                </c:pt>
                <c:pt idx="237">
                  <c:v>0.15</c:v>
                </c:pt>
                <c:pt idx="238">
                  <c:v>0.15</c:v>
                </c:pt>
                <c:pt idx="239">
                  <c:v>0.15</c:v>
                </c:pt>
                <c:pt idx="240">
                  <c:v>0.15</c:v>
                </c:pt>
                <c:pt idx="241">
                  <c:v>0.15</c:v>
                </c:pt>
                <c:pt idx="242">
                  <c:v>0.15</c:v>
                </c:pt>
                <c:pt idx="243">
                  <c:v>0.15</c:v>
                </c:pt>
                <c:pt idx="244">
                  <c:v>0.15</c:v>
                </c:pt>
                <c:pt idx="245">
                  <c:v>0.15</c:v>
                </c:pt>
                <c:pt idx="246">
                  <c:v>0.15</c:v>
                </c:pt>
                <c:pt idx="247">
                  <c:v>0.15</c:v>
                </c:pt>
                <c:pt idx="248">
                  <c:v>0.15</c:v>
                </c:pt>
                <c:pt idx="249">
                  <c:v>0.15</c:v>
                </c:pt>
                <c:pt idx="250">
                  <c:v>0.15</c:v>
                </c:pt>
                <c:pt idx="251">
                  <c:v>0.15</c:v>
                </c:pt>
                <c:pt idx="252">
                  <c:v>0.15</c:v>
                </c:pt>
                <c:pt idx="253">
                  <c:v>0.15</c:v>
                </c:pt>
                <c:pt idx="254">
                  <c:v>0.15</c:v>
                </c:pt>
                <c:pt idx="255">
                  <c:v>0.15</c:v>
                </c:pt>
                <c:pt idx="256">
                  <c:v>0.15</c:v>
                </c:pt>
                <c:pt idx="257">
                  <c:v>0.15</c:v>
                </c:pt>
                <c:pt idx="258">
                  <c:v>0.15</c:v>
                </c:pt>
                <c:pt idx="259">
                  <c:v>0.15</c:v>
                </c:pt>
                <c:pt idx="260">
                  <c:v>0.15</c:v>
                </c:pt>
                <c:pt idx="261">
                  <c:v>0.15</c:v>
                </c:pt>
                <c:pt idx="262">
                  <c:v>0.15</c:v>
                </c:pt>
                <c:pt idx="263">
                  <c:v>0.15</c:v>
                </c:pt>
                <c:pt idx="264">
                  <c:v>0.15</c:v>
                </c:pt>
                <c:pt idx="265">
                  <c:v>0.15</c:v>
                </c:pt>
                <c:pt idx="266">
                  <c:v>0.15</c:v>
                </c:pt>
                <c:pt idx="267">
                  <c:v>0.15</c:v>
                </c:pt>
                <c:pt idx="268">
                  <c:v>0.15</c:v>
                </c:pt>
                <c:pt idx="269">
                  <c:v>0.15</c:v>
                </c:pt>
                <c:pt idx="270">
                  <c:v>0.15</c:v>
                </c:pt>
                <c:pt idx="271">
                  <c:v>0.15</c:v>
                </c:pt>
                <c:pt idx="272">
                  <c:v>0.15</c:v>
                </c:pt>
                <c:pt idx="273">
                  <c:v>0.15</c:v>
                </c:pt>
                <c:pt idx="274">
                  <c:v>0.15</c:v>
                </c:pt>
                <c:pt idx="275">
                  <c:v>0.15</c:v>
                </c:pt>
                <c:pt idx="276">
                  <c:v>0.15</c:v>
                </c:pt>
                <c:pt idx="277">
                  <c:v>0.15</c:v>
                </c:pt>
                <c:pt idx="278">
                  <c:v>0.15</c:v>
                </c:pt>
                <c:pt idx="279">
                  <c:v>0.15</c:v>
                </c:pt>
                <c:pt idx="280">
                  <c:v>0.15</c:v>
                </c:pt>
                <c:pt idx="281">
                  <c:v>0.15</c:v>
                </c:pt>
                <c:pt idx="282">
                  <c:v>0.15</c:v>
                </c:pt>
                <c:pt idx="283">
                  <c:v>0.15</c:v>
                </c:pt>
                <c:pt idx="284">
                  <c:v>0.15</c:v>
                </c:pt>
                <c:pt idx="285">
                  <c:v>0.15</c:v>
                </c:pt>
                <c:pt idx="286">
                  <c:v>0.15</c:v>
                </c:pt>
                <c:pt idx="287">
                  <c:v>0.15</c:v>
                </c:pt>
                <c:pt idx="288">
                  <c:v>0.15</c:v>
                </c:pt>
                <c:pt idx="289">
                  <c:v>0.15</c:v>
                </c:pt>
                <c:pt idx="290">
                  <c:v>0.15</c:v>
                </c:pt>
                <c:pt idx="291">
                  <c:v>0.15</c:v>
                </c:pt>
                <c:pt idx="292">
                  <c:v>0.15</c:v>
                </c:pt>
                <c:pt idx="293">
                  <c:v>0.15</c:v>
                </c:pt>
                <c:pt idx="294">
                  <c:v>0.15</c:v>
                </c:pt>
                <c:pt idx="295">
                  <c:v>0.15</c:v>
                </c:pt>
                <c:pt idx="296">
                  <c:v>0.15</c:v>
                </c:pt>
                <c:pt idx="297">
                  <c:v>0.15</c:v>
                </c:pt>
                <c:pt idx="298">
                  <c:v>0.15</c:v>
                </c:pt>
                <c:pt idx="299">
                  <c:v>0.15</c:v>
                </c:pt>
                <c:pt idx="300">
                  <c:v>0.15</c:v>
                </c:pt>
                <c:pt idx="301">
                  <c:v>0.15</c:v>
                </c:pt>
                <c:pt idx="302">
                  <c:v>0.15</c:v>
                </c:pt>
                <c:pt idx="303">
                  <c:v>0.15</c:v>
                </c:pt>
                <c:pt idx="304">
                  <c:v>0.15</c:v>
                </c:pt>
                <c:pt idx="305">
                  <c:v>0.15</c:v>
                </c:pt>
                <c:pt idx="306">
                  <c:v>0.15</c:v>
                </c:pt>
                <c:pt idx="307">
                  <c:v>0.15</c:v>
                </c:pt>
                <c:pt idx="308">
                  <c:v>0.15</c:v>
                </c:pt>
                <c:pt idx="309">
                  <c:v>0.15</c:v>
                </c:pt>
                <c:pt idx="310">
                  <c:v>0.15</c:v>
                </c:pt>
                <c:pt idx="311">
                  <c:v>0.15</c:v>
                </c:pt>
                <c:pt idx="312">
                  <c:v>0.15</c:v>
                </c:pt>
                <c:pt idx="313">
                  <c:v>0.15</c:v>
                </c:pt>
                <c:pt idx="314">
                  <c:v>0.15</c:v>
                </c:pt>
                <c:pt idx="315">
                  <c:v>0.15</c:v>
                </c:pt>
                <c:pt idx="316">
                  <c:v>0.15</c:v>
                </c:pt>
                <c:pt idx="317">
                  <c:v>0.15</c:v>
                </c:pt>
                <c:pt idx="318">
                  <c:v>0.15</c:v>
                </c:pt>
                <c:pt idx="319">
                  <c:v>0.15</c:v>
                </c:pt>
                <c:pt idx="320">
                  <c:v>0.15</c:v>
                </c:pt>
                <c:pt idx="321">
                  <c:v>0.15</c:v>
                </c:pt>
                <c:pt idx="322">
                  <c:v>0.15</c:v>
                </c:pt>
                <c:pt idx="323">
                  <c:v>0.15</c:v>
                </c:pt>
                <c:pt idx="324">
                  <c:v>0.15</c:v>
                </c:pt>
                <c:pt idx="325">
                  <c:v>0.15</c:v>
                </c:pt>
                <c:pt idx="326">
                  <c:v>0.15</c:v>
                </c:pt>
                <c:pt idx="327">
                  <c:v>0.15</c:v>
                </c:pt>
                <c:pt idx="328">
                  <c:v>0.15</c:v>
                </c:pt>
                <c:pt idx="329">
                  <c:v>0.15</c:v>
                </c:pt>
                <c:pt idx="330">
                  <c:v>0.15</c:v>
                </c:pt>
                <c:pt idx="331">
                  <c:v>0.15</c:v>
                </c:pt>
                <c:pt idx="332">
                  <c:v>0.15</c:v>
                </c:pt>
                <c:pt idx="333">
                  <c:v>0.15</c:v>
                </c:pt>
                <c:pt idx="334">
                  <c:v>0.15</c:v>
                </c:pt>
                <c:pt idx="335">
                  <c:v>0.15</c:v>
                </c:pt>
                <c:pt idx="336">
                  <c:v>0.15</c:v>
                </c:pt>
                <c:pt idx="337">
                  <c:v>0.15</c:v>
                </c:pt>
                <c:pt idx="338">
                  <c:v>0.15</c:v>
                </c:pt>
                <c:pt idx="339">
                  <c:v>0.15</c:v>
                </c:pt>
                <c:pt idx="340">
                  <c:v>0.15</c:v>
                </c:pt>
                <c:pt idx="341">
                  <c:v>0.15</c:v>
                </c:pt>
                <c:pt idx="342">
                  <c:v>0.15</c:v>
                </c:pt>
                <c:pt idx="343">
                  <c:v>0.15</c:v>
                </c:pt>
                <c:pt idx="344">
                  <c:v>0.15</c:v>
                </c:pt>
                <c:pt idx="345">
                  <c:v>0.15</c:v>
                </c:pt>
                <c:pt idx="346">
                  <c:v>0.15</c:v>
                </c:pt>
                <c:pt idx="347">
                  <c:v>0.15</c:v>
                </c:pt>
                <c:pt idx="348">
                  <c:v>0.15</c:v>
                </c:pt>
                <c:pt idx="349">
                  <c:v>0.15</c:v>
                </c:pt>
                <c:pt idx="350">
                  <c:v>0.15</c:v>
                </c:pt>
                <c:pt idx="351">
                  <c:v>0.15</c:v>
                </c:pt>
                <c:pt idx="352">
                  <c:v>0.15</c:v>
                </c:pt>
                <c:pt idx="353">
                  <c:v>0.15</c:v>
                </c:pt>
                <c:pt idx="354">
                  <c:v>0.15</c:v>
                </c:pt>
              </c:numCache>
            </c:numRef>
          </c:yVal>
        </c:ser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Foglio1!$A$18:$A$372</c:f>
              <c:numCache>
                <c:formatCode>General</c:formatCode>
                <c:ptCount val="3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</c:numCache>
            </c:numRef>
          </c:xVal>
          <c:yVal>
            <c:numRef>
              <c:f>Foglio1!$K$18:$K$372</c:f>
              <c:numCache>
                <c:formatCode>General</c:formatCode>
                <c:ptCount val="355"/>
                <c:pt idx="0">
                  <c:v>3.63</c:v>
                </c:pt>
                <c:pt idx="1">
                  <c:v>3.63</c:v>
                </c:pt>
                <c:pt idx="2">
                  <c:v>3.63</c:v>
                </c:pt>
                <c:pt idx="3">
                  <c:v>3.63</c:v>
                </c:pt>
                <c:pt idx="4">
                  <c:v>3.63</c:v>
                </c:pt>
                <c:pt idx="5">
                  <c:v>3.63</c:v>
                </c:pt>
                <c:pt idx="6">
                  <c:v>3.63</c:v>
                </c:pt>
                <c:pt idx="7">
                  <c:v>3.63</c:v>
                </c:pt>
                <c:pt idx="8">
                  <c:v>3.63</c:v>
                </c:pt>
                <c:pt idx="9">
                  <c:v>3.63</c:v>
                </c:pt>
                <c:pt idx="10">
                  <c:v>3.63</c:v>
                </c:pt>
                <c:pt idx="11">
                  <c:v>3.63</c:v>
                </c:pt>
                <c:pt idx="12">
                  <c:v>3.63</c:v>
                </c:pt>
                <c:pt idx="13">
                  <c:v>3.63</c:v>
                </c:pt>
                <c:pt idx="14">
                  <c:v>3.63</c:v>
                </c:pt>
                <c:pt idx="15">
                  <c:v>3.63</c:v>
                </c:pt>
                <c:pt idx="16">
                  <c:v>3.63</c:v>
                </c:pt>
                <c:pt idx="17">
                  <c:v>3.63</c:v>
                </c:pt>
                <c:pt idx="18">
                  <c:v>3.63</c:v>
                </c:pt>
                <c:pt idx="19">
                  <c:v>3.63</c:v>
                </c:pt>
                <c:pt idx="20">
                  <c:v>3.63</c:v>
                </c:pt>
                <c:pt idx="21">
                  <c:v>3.63</c:v>
                </c:pt>
                <c:pt idx="22">
                  <c:v>3.63</c:v>
                </c:pt>
                <c:pt idx="23">
                  <c:v>3.63</c:v>
                </c:pt>
                <c:pt idx="24">
                  <c:v>3.63</c:v>
                </c:pt>
                <c:pt idx="25">
                  <c:v>3.63</c:v>
                </c:pt>
                <c:pt idx="26">
                  <c:v>3.63</c:v>
                </c:pt>
                <c:pt idx="27">
                  <c:v>3.63</c:v>
                </c:pt>
                <c:pt idx="28">
                  <c:v>3.63</c:v>
                </c:pt>
                <c:pt idx="29">
                  <c:v>3.6294885620421873</c:v>
                </c:pt>
                <c:pt idx="30">
                  <c:v>3.5950874507377408</c:v>
                </c:pt>
                <c:pt idx="31">
                  <c:v>3.5606863394332948</c:v>
                </c:pt>
                <c:pt idx="32">
                  <c:v>3.5262852281288484</c:v>
                </c:pt>
                <c:pt idx="33">
                  <c:v>3.4918841168244024</c:v>
                </c:pt>
                <c:pt idx="34">
                  <c:v>3.4574830055199559</c:v>
                </c:pt>
                <c:pt idx="35">
                  <c:v>3.4230818942155095</c:v>
                </c:pt>
                <c:pt idx="36">
                  <c:v>3.3886807829110634</c:v>
                </c:pt>
                <c:pt idx="37">
                  <c:v>3.354279671606617</c:v>
                </c:pt>
                <c:pt idx="38">
                  <c:v>3.319878560302171</c:v>
                </c:pt>
                <c:pt idx="39">
                  <c:v>3.2854774489977245</c:v>
                </c:pt>
                <c:pt idx="40">
                  <c:v>3.2510763376932781</c:v>
                </c:pt>
                <c:pt idx="41">
                  <c:v>3.2166752263888321</c:v>
                </c:pt>
                <c:pt idx="42">
                  <c:v>3.1822741150843856</c:v>
                </c:pt>
                <c:pt idx="43">
                  <c:v>3.1478730037799396</c:v>
                </c:pt>
                <c:pt idx="44">
                  <c:v>3.1134718924754932</c:v>
                </c:pt>
                <c:pt idx="45">
                  <c:v>3.0790707811710467</c:v>
                </c:pt>
                <c:pt idx="46">
                  <c:v>3.0446696698666007</c:v>
                </c:pt>
                <c:pt idx="47">
                  <c:v>3.0102685585621543</c:v>
                </c:pt>
                <c:pt idx="48">
                  <c:v>2.9758674472577082</c:v>
                </c:pt>
                <c:pt idx="49">
                  <c:v>2.9414663359532618</c:v>
                </c:pt>
                <c:pt idx="50">
                  <c:v>2.9070652246488153</c:v>
                </c:pt>
                <c:pt idx="51">
                  <c:v>2.8726641133443693</c:v>
                </c:pt>
                <c:pt idx="52">
                  <c:v>2.8382630020399229</c:v>
                </c:pt>
                <c:pt idx="53">
                  <c:v>2.8038618907354769</c:v>
                </c:pt>
                <c:pt idx="54">
                  <c:v>2.7694607794310304</c:v>
                </c:pt>
                <c:pt idx="55">
                  <c:v>2.735059668126584</c:v>
                </c:pt>
                <c:pt idx="56">
                  <c:v>2.700658556822138</c:v>
                </c:pt>
                <c:pt idx="57">
                  <c:v>2.6662574455176919</c:v>
                </c:pt>
                <c:pt idx="58">
                  <c:v>2.6318563342132455</c:v>
                </c:pt>
                <c:pt idx="59">
                  <c:v>2.597455222908799</c:v>
                </c:pt>
                <c:pt idx="60">
                  <c:v>2.5792347873096668</c:v>
                </c:pt>
                <c:pt idx="61">
                  <c:v>2.5610143517105346</c:v>
                </c:pt>
                <c:pt idx="62">
                  <c:v>2.5427939161114024</c:v>
                </c:pt>
                <c:pt idx="63">
                  <c:v>2.5245734805122702</c:v>
                </c:pt>
                <c:pt idx="64">
                  <c:v>2.5063530449131379</c:v>
                </c:pt>
                <c:pt idx="65">
                  <c:v>2.4881326093140053</c:v>
                </c:pt>
                <c:pt idx="66">
                  <c:v>2.469912173714873</c:v>
                </c:pt>
                <c:pt idx="67">
                  <c:v>2.4516917381157408</c:v>
                </c:pt>
                <c:pt idx="68">
                  <c:v>2.4334713025166086</c:v>
                </c:pt>
                <c:pt idx="69">
                  <c:v>2.4152508669174764</c:v>
                </c:pt>
                <c:pt idx="70">
                  <c:v>2.3970304313183441</c:v>
                </c:pt>
                <c:pt idx="71">
                  <c:v>2.3788099957192119</c:v>
                </c:pt>
                <c:pt idx="72">
                  <c:v>2.3605895601200797</c:v>
                </c:pt>
                <c:pt idx="73">
                  <c:v>2.3423691245209475</c:v>
                </c:pt>
                <c:pt idx="74">
                  <c:v>2.3241486889218153</c:v>
                </c:pt>
                <c:pt idx="75">
                  <c:v>2.3059282533226826</c:v>
                </c:pt>
                <c:pt idx="76">
                  <c:v>2.2877078177235504</c:v>
                </c:pt>
                <c:pt idx="77">
                  <c:v>2.2694873821244181</c:v>
                </c:pt>
                <c:pt idx="78">
                  <c:v>2.2512669465252859</c:v>
                </c:pt>
                <c:pt idx="79">
                  <c:v>2.2330465109261537</c:v>
                </c:pt>
                <c:pt idx="80">
                  <c:v>2.2148260753270215</c:v>
                </c:pt>
                <c:pt idx="81">
                  <c:v>2.1966056397278892</c:v>
                </c:pt>
                <c:pt idx="82">
                  <c:v>2.178385204128757</c:v>
                </c:pt>
                <c:pt idx="83">
                  <c:v>2.1601647685296248</c:v>
                </c:pt>
                <c:pt idx="84">
                  <c:v>2.1419443329304926</c:v>
                </c:pt>
                <c:pt idx="85">
                  <c:v>2.1237238973313604</c:v>
                </c:pt>
                <c:pt idx="86">
                  <c:v>2.1055034617322281</c:v>
                </c:pt>
                <c:pt idx="87">
                  <c:v>2.0872830261330959</c:v>
                </c:pt>
                <c:pt idx="88">
                  <c:v>2.0690625905339632</c:v>
                </c:pt>
                <c:pt idx="89">
                  <c:v>2.050842154934831</c:v>
                </c:pt>
                <c:pt idx="90">
                  <c:v>2.0326217193356988</c:v>
                </c:pt>
                <c:pt idx="91">
                  <c:v>2.0202767194896114</c:v>
                </c:pt>
                <c:pt idx="92">
                  <c:v>2.007931719643524</c:v>
                </c:pt>
                <c:pt idx="93">
                  <c:v>1.9955867197974364</c:v>
                </c:pt>
                <c:pt idx="94">
                  <c:v>1.983241719951349</c:v>
                </c:pt>
                <c:pt idx="95">
                  <c:v>1.9708967201052616</c:v>
                </c:pt>
                <c:pt idx="96">
                  <c:v>1.9585517202591742</c:v>
                </c:pt>
                <c:pt idx="97">
                  <c:v>1.9462067204130868</c:v>
                </c:pt>
                <c:pt idx="98">
                  <c:v>1.9338617205669995</c:v>
                </c:pt>
                <c:pt idx="99">
                  <c:v>1.9215167207209118</c:v>
                </c:pt>
                <c:pt idx="100">
                  <c:v>1.9091717208748245</c:v>
                </c:pt>
                <c:pt idx="101">
                  <c:v>1.8968267210287371</c:v>
                </c:pt>
                <c:pt idx="102">
                  <c:v>1.8844817211826497</c:v>
                </c:pt>
                <c:pt idx="103">
                  <c:v>1.8721367213365623</c:v>
                </c:pt>
                <c:pt idx="104">
                  <c:v>1.8597917214904749</c:v>
                </c:pt>
                <c:pt idx="105">
                  <c:v>1.8474467216443873</c:v>
                </c:pt>
                <c:pt idx="106">
                  <c:v>1.8351017217982999</c:v>
                </c:pt>
                <c:pt idx="107">
                  <c:v>1.8227567219522125</c:v>
                </c:pt>
                <c:pt idx="108">
                  <c:v>1.8104117221061251</c:v>
                </c:pt>
                <c:pt idx="109">
                  <c:v>1.7980667222600377</c:v>
                </c:pt>
                <c:pt idx="110">
                  <c:v>1.7857217224139501</c:v>
                </c:pt>
                <c:pt idx="111">
                  <c:v>1.7733767225678627</c:v>
                </c:pt>
                <c:pt idx="112">
                  <c:v>1.7610317227217753</c:v>
                </c:pt>
                <c:pt idx="113">
                  <c:v>1.7486867228756879</c:v>
                </c:pt>
                <c:pt idx="114">
                  <c:v>1.7363417230296005</c:v>
                </c:pt>
                <c:pt idx="115">
                  <c:v>1.7239967231835132</c:v>
                </c:pt>
                <c:pt idx="116">
                  <c:v>1.7116517233374255</c:v>
                </c:pt>
                <c:pt idx="117">
                  <c:v>1.6993067234913382</c:v>
                </c:pt>
                <c:pt idx="118">
                  <c:v>1.6869617236452508</c:v>
                </c:pt>
                <c:pt idx="119">
                  <c:v>1.6746167237991634</c:v>
                </c:pt>
                <c:pt idx="120">
                  <c:v>1.6622717239530758</c:v>
                </c:pt>
                <c:pt idx="121">
                  <c:v>1.6499267241069884</c:v>
                </c:pt>
                <c:pt idx="122">
                  <c:v>1.637581724260901</c:v>
                </c:pt>
                <c:pt idx="123">
                  <c:v>1.6252367244148136</c:v>
                </c:pt>
                <c:pt idx="124">
                  <c:v>1.6128917245687262</c:v>
                </c:pt>
                <c:pt idx="125">
                  <c:v>1.6005467247226388</c:v>
                </c:pt>
                <c:pt idx="126">
                  <c:v>1.5882017248765514</c:v>
                </c:pt>
                <c:pt idx="127">
                  <c:v>1.5758567250304638</c:v>
                </c:pt>
                <c:pt idx="128">
                  <c:v>1.5635117251843764</c:v>
                </c:pt>
                <c:pt idx="129">
                  <c:v>1.551166725338289</c:v>
                </c:pt>
                <c:pt idx="130">
                  <c:v>1.5388217254922016</c:v>
                </c:pt>
                <c:pt idx="131">
                  <c:v>1.526476725646114</c:v>
                </c:pt>
                <c:pt idx="132">
                  <c:v>1.5141317258000266</c:v>
                </c:pt>
                <c:pt idx="133">
                  <c:v>1.5017867259539392</c:v>
                </c:pt>
                <c:pt idx="134">
                  <c:v>1.4894417261078519</c:v>
                </c:pt>
                <c:pt idx="135">
                  <c:v>1.4809818394283758</c:v>
                </c:pt>
                <c:pt idx="136">
                  <c:v>1.4725219527488997</c:v>
                </c:pt>
                <c:pt idx="137">
                  <c:v>1.4640620660694235</c:v>
                </c:pt>
                <c:pt idx="138">
                  <c:v>1.4556021793899474</c:v>
                </c:pt>
                <c:pt idx="139">
                  <c:v>1.4471422927104713</c:v>
                </c:pt>
                <c:pt idx="140">
                  <c:v>1.4386824060309953</c:v>
                </c:pt>
                <c:pt idx="141">
                  <c:v>1.4302225193515192</c:v>
                </c:pt>
                <c:pt idx="142">
                  <c:v>1.4217626326720429</c:v>
                </c:pt>
                <c:pt idx="143">
                  <c:v>1.4133027459925669</c:v>
                </c:pt>
                <c:pt idx="144">
                  <c:v>1.4048428593130908</c:v>
                </c:pt>
                <c:pt idx="145">
                  <c:v>1.3963829726336148</c:v>
                </c:pt>
                <c:pt idx="146">
                  <c:v>1.3879230859541387</c:v>
                </c:pt>
                <c:pt idx="147">
                  <c:v>1.3794631992746624</c:v>
                </c:pt>
                <c:pt idx="148">
                  <c:v>1.3710033125951864</c:v>
                </c:pt>
                <c:pt idx="149">
                  <c:v>1.3625434259157103</c:v>
                </c:pt>
                <c:pt idx="150">
                  <c:v>1.3540835392362343</c:v>
                </c:pt>
                <c:pt idx="151">
                  <c:v>1.3456236525567582</c:v>
                </c:pt>
                <c:pt idx="152">
                  <c:v>1.3371637658772819</c:v>
                </c:pt>
                <c:pt idx="153">
                  <c:v>1.3287038791978059</c:v>
                </c:pt>
                <c:pt idx="154">
                  <c:v>1.3202439925183298</c:v>
                </c:pt>
                <c:pt idx="155">
                  <c:v>1.3117841058388537</c:v>
                </c:pt>
                <c:pt idx="156">
                  <c:v>1.3033242191593777</c:v>
                </c:pt>
                <c:pt idx="157">
                  <c:v>1.2948643324799014</c:v>
                </c:pt>
                <c:pt idx="158">
                  <c:v>1.2864044458004253</c:v>
                </c:pt>
                <c:pt idx="159">
                  <c:v>1.2779445591209493</c:v>
                </c:pt>
                <c:pt idx="160">
                  <c:v>1.2694846724414732</c:v>
                </c:pt>
                <c:pt idx="161">
                  <c:v>1.2610247857619972</c:v>
                </c:pt>
                <c:pt idx="162">
                  <c:v>1.2525648990825209</c:v>
                </c:pt>
                <c:pt idx="163">
                  <c:v>1.2441050124030448</c:v>
                </c:pt>
                <c:pt idx="164">
                  <c:v>1.2356451257235688</c:v>
                </c:pt>
                <c:pt idx="165">
                  <c:v>1.2271852390440927</c:v>
                </c:pt>
                <c:pt idx="166">
                  <c:v>1.2187253523646167</c:v>
                </c:pt>
                <c:pt idx="167">
                  <c:v>1.2102654656851404</c:v>
                </c:pt>
                <c:pt idx="168">
                  <c:v>1.2018055790056643</c:v>
                </c:pt>
                <c:pt idx="169">
                  <c:v>1.1933456923261883</c:v>
                </c:pt>
                <c:pt idx="170">
                  <c:v>1.1848858056467122</c:v>
                </c:pt>
                <c:pt idx="171">
                  <c:v>1.1764259189672361</c:v>
                </c:pt>
                <c:pt idx="172">
                  <c:v>1.1679660322877599</c:v>
                </c:pt>
                <c:pt idx="173">
                  <c:v>1.159506145608284</c:v>
                </c:pt>
                <c:pt idx="174">
                  <c:v>1.1510462589288077</c:v>
                </c:pt>
                <c:pt idx="175">
                  <c:v>1.1425863722493317</c:v>
                </c:pt>
                <c:pt idx="176">
                  <c:v>1.1341264855698556</c:v>
                </c:pt>
                <c:pt idx="177">
                  <c:v>1.1256665988903793</c:v>
                </c:pt>
                <c:pt idx="178">
                  <c:v>1.1172067122109035</c:v>
                </c:pt>
                <c:pt idx="179">
                  <c:v>1.1087468255314272</c:v>
                </c:pt>
                <c:pt idx="180">
                  <c:v>1.1002869388519512</c:v>
                </c:pt>
                <c:pt idx="181">
                  <c:v>1.0918270521724751</c:v>
                </c:pt>
                <c:pt idx="182">
                  <c:v>1.0844666248903398</c:v>
                </c:pt>
                <c:pt idx="183">
                  <c:v>1.0771061976082044</c:v>
                </c:pt>
                <c:pt idx="184">
                  <c:v>1.0697457703260691</c:v>
                </c:pt>
                <c:pt idx="185">
                  <c:v>1.0623853430439336</c:v>
                </c:pt>
                <c:pt idx="186">
                  <c:v>1.0550249157617984</c:v>
                </c:pt>
                <c:pt idx="187">
                  <c:v>1.0476644884796629</c:v>
                </c:pt>
                <c:pt idx="188">
                  <c:v>1.0403040611975276</c:v>
                </c:pt>
                <c:pt idx="189">
                  <c:v>1.0329436339153921</c:v>
                </c:pt>
                <c:pt idx="190">
                  <c:v>1.0255832066332569</c:v>
                </c:pt>
                <c:pt idx="191">
                  <c:v>1.0182227793511214</c:v>
                </c:pt>
                <c:pt idx="192">
                  <c:v>1.0108623520689861</c:v>
                </c:pt>
                <c:pt idx="193">
                  <c:v>1.0035019247868506</c:v>
                </c:pt>
                <c:pt idx="194">
                  <c:v>0.99614149750471537</c:v>
                </c:pt>
                <c:pt idx="195">
                  <c:v>0.98878107022257999</c:v>
                </c:pt>
                <c:pt idx="196">
                  <c:v>0.98142064294044462</c:v>
                </c:pt>
                <c:pt idx="197">
                  <c:v>0.97406021565830925</c:v>
                </c:pt>
                <c:pt idx="198">
                  <c:v>0.96669978837617387</c:v>
                </c:pt>
                <c:pt idx="199">
                  <c:v>0.9593393610940385</c:v>
                </c:pt>
                <c:pt idx="200">
                  <c:v>0.95197893381190313</c:v>
                </c:pt>
                <c:pt idx="201">
                  <c:v>0.94461850652976775</c:v>
                </c:pt>
                <c:pt idx="202">
                  <c:v>0.93725807924763238</c:v>
                </c:pt>
                <c:pt idx="203">
                  <c:v>0.92989765196549701</c:v>
                </c:pt>
                <c:pt idx="204">
                  <c:v>0.92253722468336163</c:v>
                </c:pt>
                <c:pt idx="205">
                  <c:v>0.91517679740122626</c:v>
                </c:pt>
                <c:pt idx="206">
                  <c:v>0.90781637011909089</c:v>
                </c:pt>
                <c:pt idx="207">
                  <c:v>0.90045594283695563</c:v>
                </c:pt>
                <c:pt idx="208">
                  <c:v>0.89309551555482014</c:v>
                </c:pt>
                <c:pt idx="209">
                  <c:v>0.88573508827268488</c:v>
                </c:pt>
                <c:pt idx="210">
                  <c:v>0.87837466099054939</c:v>
                </c:pt>
                <c:pt idx="211">
                  <c:v>0.87101423370841413</c:v>
                </c:pt>
                <c:pt idx="212">
                  <c:v>0.86365380642627876</c:v>
                </c:pt>
                <c:pt idx="213">
                  <c:v>0.85629337914414339</c:v>
                </c:pt>
                <c:pt idx="214">
                  <c:v>0.84893295186200801</c:v>
                </c:pt>
                <c:pt idx="215">
                  <c:v>0.84157252457987264</c:v>
                </c:pt>
                <c:pt idx="216">
                  <c:v>0.83421209729773727</c:v>
                </c:pt>
                <c:pt idx="217">
                  <c:v>0.82685167001560189</c:v>
                </c:pt>
                <c:pt idx="218">
                  <c:v>0.81949124273346652</c:v>
                </c:pt>
                <c:pt idx="219">
                  <c:v>0.81213081545133115</c:v>
                </c:pt>
                <c:pt idx="220">
                  <c:v>0.80477038816919577</c:v>
                </c:pt>
                <c:pt idx="221">
                  <c:v>0.7974099608870604</c:v>
                </c:pt>
                <c:pt idx="222">
                  <c:v>0.79004953360492503</c:v>
                </c:pt>
                <c:pt idx="223">
                  <c:v>0.78268910632278965</c:v>
                </c:pt>
                <c:pt idx="224">
                  <c:v>0.77532867904065439</c:v>
                </c:pt>
                <c:pt idx="225">
                  <c:v>0.7679682517585189</c:v>
                </c:pt>
                <c:pt idx="226">
                  <c:v>0.76060782447638364</c:v>
                </c:pt>
                <c:pt idx="227">
                  <c:v>0.75324739719424816</c:v>
                </c:pt>
                <c:pt idx="228">
                  <c:v>0.7458869699121129</c:v>
                </c:pt>
                <c:pt idx="229">
                  <c:v>0.73852654262997741</c:v>
                </c:pt>
                <c:pt idx="230">
                  <c:v>0.73116611534784215</c:v>
                </c:pt>
                <c:pt idx="231">
                  <c:v>0.72380568806570666</c:v>
                </c:pt>
                <c:pt idx="232">
                  <c:v>0.7164452607835714</c:v>
                </c:pt>
                <c:pt idx="233">
                  <c:v>0.70908483350143603</c:v>
                </c:pt>
                <c:pt idx="234">
                  <c:v>0.70172440621930066</c:v>
                </c:pt>
                <c:pt idx="235">
                  <c:v>0.69436397893716528</c:v>
                </c:pt>
                <c:pt idx="236">
                  <c:v>0.68700355165502991</c:v>
                </c:pt>
                <c:pt idx="237">
                  <c:v>0.67964312437289454</c:v>
                </c:pt>
                <c:pt idx="238">
                  <c:v>0.67228269709075916</c:v>
                </c:pt>
                <c:pt idx="239">
                  <c:v>0.66492226980862379</c:v>
                </c:pt>
                <c:pt idx="240">
                  <c:v>0.65756184252648842</c:v>
                </c:pt>
                <c:pt idx="241">
                  <c:v>0.65020141524435315</c:v>
                </c:pt>
                <c:pt idx="242">
                  <c:v>0.64284098796221767</c:v>
                </c:pt>
                <c:pt idx="243">
                  <c:v>0.63548056068008241</c:v>
                </c:pt>
                <c:pt idx="244">
                  <c:v>0.62812013339794692</c:v>
                </c:pt>
                <c:pt idx="245">
                  <c:v>0.62075970611581166</c:v>
                </c:pt>
                <c:pt idx="246">
                  <c:v>0.61339927883367618</c:v>
                </c:pt>
                <c:pt idx="247">
                  <c:v>0.60603885155154091</c:v>
                </c:pt>
                <c:pt idx="248">
                  <c:v>0.59867842426940543</c:v>
                </c:pt>
                <c:pt idx="249">
                  <c:v>0.59131799698727017</c:v>
                </c:pt>
                <c:pt idx="250">
                  <c:v>0.58395756970513479</c:v>
                </c:pt>
                <c:pt idx="251">
                  <c:v>0.57659714242299942</c:v>
                </c:pt>
                <c:pt idx="252">
                  <c:v>0.56923671514086405</c:v>
                </c:pt>
                <c:pt idx="253">
                  <c:v>0.56187628785872867</c:v>
                </c:pt>
                <c:pt idx="254">
                  <c:v>0.5545158605765933</c:v>
                </c:pt>
                <c:pt idx="255">
                  <c:v>0.54715543329445793</c:v>
                </c:pt>
                <c:pt idx="256">
                  <c:v>0.53979500601232255</c:v>
                </c:pt>
                <c:pt idx="257">
                  <c:v>0.53243457873018718</c:v>
                </c:pt>
                <c:pt idx="258">
                  <c:v>0.52507415144805181</c:v>
                </c:pt>
                <c:pt idx="259">
                  <c:v>0.51771372416591643</c:v>
                </c:pt>
                <c:pt idx="260">
                  <c:v>0.51035329688378106</c:v>
                </c:pt>
                <c:pt idx="261">
                  <c:v>0.50299286960164569</c:v>
                </c:pt>
                <c:pt idx="262">
                  <c:v>0.49563244231951031</c:v>
                </c:pt>
                <c:pt idx="263">
                  <c:v>0.48827201503737494</c:v>
                </c:pt>
                <c:pt idx="264">
                  <c:v>0.48091158775523968</c:v>
                </c:pt>
                <c:pt idx="265">
                  <c:v>0.4735511604731043</c:v>
                </c:pt>
                <c:pt idx="266">
                  <c:v>0.46619073319096893</c:v>
                </c:pt>
                <c:pt idx="267">
                  <c:v>0.45883030590883356</c:v>
                </c:pt>
                <c:pt idx="268">
                  <c:v>0.45146987862669818</c:v>
                </c:pt>
                <c:pt idx="269">
                  <c:v>0.44410945134456281</c:v>
                </c:pt>
                <c:pt idx="270">
                  <c:v>0.43674902406242744</c:v>
                </c:pt>
                <c:pt idx="271">
                  <c:v>0.42938859678029206</c:v>
                </c:pt>
                <c:pt idx="272">
                  <c:v>0.42202816949815669</c:v>
                </c:pt>
                <c:pt idx="273">
                  <c:v>0.41466774221602132</c:v>
                </c:pt>
                <c:pt idx="274">
                  <c:v>0.41196978509839588</c:v>
                </c:pt>
                <c:pt idx="275">
                  <c:v>0.40927182798077044</c:v>
                </c:pt>
                <c:pt idx="276">
                  <c:v>0.40657387086314506</c:v>
                </c:pt>
                <c:pt idx="277">
                  <c:v>0.40387591374551962</c:v>
                </c:pt>
                <c:pt idx="278">
                  <c:v>0.40117795662789418</c:v>
                </c:pt>
                <c:pt idx="279">
                  <c:v>0.39847999951026875</c:v>
                </c:pt>
                <c:pt idx="280">
                  <c:v>0.39578204239264336</c:v>
                </c:pt>
                <c:pt idx="281">
                  <c:v>0.39308408527501792</c:v>
                </c:pt>
                <c:pt idx="282">
                  <c:v>0.39038612815739249</c:v>
                </c:pt>
                <c:pt idx="283">
                  <c:v>0.38768817103976705</c:v>
                </c:pt>
                <c:pt idx="284">
                  <c:v>0.38499021392214161</c:v>
                </c:pt>
                <c:pt idx="285">
                  <c:v>0.38229225680451623</c:v>
                </c:pt>
                <c:pt idx="286">
                  <c:v>0.37959429968689079</c:v>
                </c:pt>
                <c:pt idx="287">
                  <c:v>0.37689634256926535</c:v>
                </c:pt>
                <c:pt idx="288">
                  <c:v>0.37419838545163991</c:v>
                </c:pt>
                <c:pt idx="289">
                  <c:v>0.37150042833401453</c:v>
                </c:pt>
                <c:pt idx="290">
                  <c:v>0.36880247121638909</c:v>
                </c:pt>
                <c:pt idx="291">
                  <c:v>0.36610451409876366</c:v>
                </c:pt>
                <c:pt idx="292">
                  <c:v>0.36340655698113822</c:v>
                </c:pt>
                <c:pt idx="293">
                  <c:v>0.36070859986351278</c:v>
                </c:pt>
                <c:pt idx="294">
                  <c:v>0.3580106427458874</c:v>
                </c:pt>
                <c:pt idx="295">
                  <c:v>0.35531268562826196</c:v>
                </c:pt>
                <c:pt idx="296">
                  <c:v>0.35261472851063652</c:v>
                </c:pt>
                <c:pt idx="297">
                  <c:v>0.34991677139301108</c:v>
                </c:pt>
                <c:pt idx="298">
                  <c:v>0.3472188142753857</c:v>
                </c:pt>
                <c:pt idx="299">
                  <c:v>0.34452085715776026</c:v>
                </c:pt>
                <c:pt idx="300">
                  <c:v>0.34182290004013482</c:v>
                </c:pt>
                <c:pt idx="301">
                  <c:v>0.33912494292250939</c:v>
                </c:pt>
                <c:pt idx="302">
                  <c:v>0.33642698580488395</c:v>
                </c:pt>
                <c:pt idx="303">
                  <c:v>0.33372902868725851</c:v>
                </c:pt>
                <c:pt idx="304">
                  <c:v>0.33103107156963313</c:v>
                </c:pt>
                <c:pt idx="305">
                  <c:v>0.32833311445200769</c:v>
                </c:pt>
                <c:pt idx="306">
                  <c:v>0.32563515733438225</c:v>
                </c:pt>
                <c:pt idx="307">
                  <c:v>0.32293720021675687</c:v>
                </c:pt>
                <c:pt idx="308">
                  <c:v>0.32023924309913143</c:v>
                </c:pt>
                <c:pt idx="309">
                  <c:v>0.31754128598150599</c:v>
                </c:pt>
                <c:pt idx="310">
                  <c:v>0.31484332886388056</c:v>
                </c:pt>
                <c:pt idx="311">
                  <c:v>0.31214537174625512</c:v>
                </c:pt>
                <c:pt idx="312">
                  <c:v>0.30944741462862968</c:v>
                </c:pt>
                <c:pt idx="313">
                  <c:v>0.3067494575110043</c:v>
                </c:pt>
                <c:pt idx="314">
                  <c:v>0.30405150039337886</c:v>
                </c:pt>
                <c:pt idx="315">
                  <c:v>0.30135354327575342</c:v>
                </c:pt>
                <c:pt idx="316">
                  <c:v>0.29865558615812804</c:v>
                </c:pt>
                <c:pt idx="317">
                  <c:v>0.2959576290405026</c:v>
                </c:pt>
                <c:pt idx="318">
                  <c:v>0.29325967192287716</c:v>
                </c:pt>
                <c:pt idx="319">
                  <c:v>0.29056171480525173</c:v>
                </c:pt>
                <c:pt idx="320">
                  <c:v>0.28786375768762629</c:v>
                </c:pt>
                <c:pt idx="321">
                  <c:v>0.28516580057000085</c:v>
                </c:pt>
                <c:pt idx="322">
                  <c:v>0.28246784345237541</c:v>
                </c:pt>
                <c:pt idx="323">
                  <c:v>0.27976988633475003</c:v>
                </c:pt>
                <c:pt idx="324">
                  <c:v>0.27707192921712459</c:v>
                </c:pt>
                <c:pt idx="325">
                  <c:v>0.27437397209949921</c:v>
                </c:pt>
                <c:pt idx="326">
                  <c:v>0.27167601498187377</c:v>
                </c:pt>
                <c:pt idx="327">
                  <c:v>0.26897805786424833</c:v>
                </c:pt>
                <c:pt idx="328">
                  <c:v>0.26628010074662289</c:v>
                </c:pt>
                <c:pt idx="329">
                  <c:v>0.26358214362899746</c:v>
                </c:pt>
                <c:pt idx="330">
                  <c:v>0.26088418651137202</c:v>
                </c:pt>
                <c:pt idx="331">
                  <c:v>0.25818622939374658</c:v>
                </c:pt>
                <c:pt idx="332">
                  <c:v>0.2554882722761212</c:v>
                </c:pt>
                <c:pt idx="333">
                  <c:v>0.25279031515849576</c:v>
                </c:pt>
                <c:pt idx="334">
                  <c:v>0.25009235804087038</c:v>
                </c:pt>
                <c:pt idx="335">
                  <c:v>0.24739440092324491</c:v>
                </c:pt>
                <c:pt idx="336">
                  <c:v>0.2446964438056195</c:v>
                </c:pt>
                <c:pt idx="337">
                  <c:v>0.24199848668799406</c:v>
                </c:pt>
                <c:pt idx="338">
                  <c:v>0.23930052957036863</c:v>
                </c:pt>
                <c:pt idx="339">
                  <c:v>0.23660257245274322</c:v>
                </c:pt>
                <c:pt idx="340">
                  <c:v>0.23390461533511778</c:v>
                </c:pt>
                <c:pt idx="341">
                  <c:v>0.23120665821749237</c:v>
                </c:pt>
                <c:pt idx="342">
                  <c:v>0.22850870109986693</c:v>
                </c:pt>
                <c:pt idx="343">
                  <c:v>0.22581074398224152</c:v>
                </c:pt>
                <c:pt idx="344">
                  <c:v>0.22311278686461608</c:v>
                </c:pt>
                <c:pt idx="345">
                  <c:v>0.22041482974699067</c:v>
                </c:pt>
                <c:pt idx="346">
                  <c:v>0.21771687262936523</c:v>
                </c:pt>
                <c:pt idx="347">
                  <c:v>0.21501891551173979</c:v>
                </c:pt>
                <c:pt idx="348">
                  <c:v>0.21232095839411438</c:v>
                </c:pt>
                <c:pt idx="349">
                  <c:v>0.20962300127648895</c:v>
                </c:pt>
                <c:pt idx="350">
                  <c:v>0.20692504415886354</c:v>
                </c:pt>
                <c:pt idx="351">
                  <c:v>0.2042270870412381</c:v>
                </c:pt>
                <c:pt idx="352">
                  <c:v>0.20152912992361269</c:v>
                </c:pt>
                <c:pt idx="353">
                  <c:v>0.19883117280598725</c:v>
                </c:pt>
                <c:pt idx="354">
                  <c:v>0.19613321568836184</c:v>
                </c:pt>
              </c:numCache>
            </c:numRef>
          </c:yVal>
        </c:ser>
        <c:axId val="81896192"/>
        <c:axId val="81898112"/>
      </c:scatterChart>
      <c:valAx>
        <c:axId val="81896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it-IT"/>
                  <a:t>Durate (giorni)</a:t>
                </a:r>
              </a:p>
            </c:rich>
          </c:tx>
          <c:layout>
            <c:manualLayout>
              <c:xMode val="edge"/>
              <c:yMode val="edge"/>
              <c:x val="0.46376811594202899"/>
              <c:y val="0.9352640545144803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81898112"/>
        <c:crosses val="autoZero"/>
        <c:crossBetween val="midCat"/>
      </c:valAx>
      <c:valAx>
        <c:axId val="8189811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it-IT" sz="1600" b="1" i="0" strike="noStrike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Portate (m</a:t>
                </a:r>
                <a:r>
                  <a:rPr lang="it-IT" sz="1600" b="1" i="0" strike="noStrike" baseline="30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3</a:t>
                </a:r>
                <a:r>
                  <a:rPr lang="it-IT" sz="1600" b="1" i="0" strike="noStrike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/s)</a:t>
                </a:r>
              </a:p>
            </c:rich>
          </c:tx>
          <c:layout>
            <c:manualLayout>
              <c:xMode val="edge"/>
              <c:yMode val="edge"/>
              <c:x val="0"/>
              <c:y val="0.40034071550255534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818961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0" workbookViewId="0"/>
  </sheetViews>
  <pageMargins left="0.75" right="0.75" top="1" bottom="1" header="0.5" footer="0.5"/>
  <pageSetup paperSize="9" orientation="landscape" horizontalDpi="180" verticalDpi="18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591175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0.155</cdr:x>
      <cdr:y>0.3125</cdr:y>
    </cdr:from>
    <cdr:to>
      <cdr:x>0.29325</cdr:x>
      <cdr:y>0.414</cdr:y>
    </cdr:to>
    <cdr:sp macro="" textlink="">
      <cdr:nvSpPr>
        <cdr:cNvPr id="10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26178" y="1747242"/>
          <a:ext cx="1272059" cy="5675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solid"/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0.2005</cdr:x>
      <cdr:y>0.381</cdr:y>
    </cdr:from>
    <cdr:to>
      <cdr:x>0.3335</cdr:x>
      <cdr:y>0.6935</cdr:y>
    </cdr:to>
    <cdr:sp macro="" textlink="">
      <cdr:nvSpPr>
        <cdr:cNvPr id="102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844831" y="2130238"/>
          <a:ext cx="1223753" cy="174724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solid"/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0.30675</cdr:x>
      <cdr:y>0.22925</cdr:y>
    </cdr:from>
    <cdr:to>
      <cdr:x>0.43725</cdr:x>
      <cdr:y>0.32475</cdr:y>
    </cdr:to>
    <cdr:sp macro="" textlink="">
      <cdr:nvSpPr>
        <cdr:cNvPr id="1030" name="Testo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453" y="1281777"/>
          <a:ext cx="1200750" cy="5339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it-IT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Portata media</a:t>
          </a:r>
        </a:p>
      </cdr:txBody>
    </cdr:sp>
  </cdr:relSizeAnchor>
  <cdr:relSizeAnchor xmlns:cdr="http://schemas.openxmlformats.org/drawingml/2006/chartDrawing">
    <cdr:from>
      <cdr:x>0.329</cdr:x>
      <cdr:y>0.33225</cdr:y>
    </cdr:from>
    <cdr:to>
      <cdr:x>0.60025</cdr:x>
      <cdr:y>0.47875</cdr:y>
    </cdr:to>
    <cdr:sp macro="" textlink="">
      <cdr:nvSpPr>
        <cdr:cNvPr id="1031" name="Tes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7178" y="1857668"/>
          <a:ext cx="2495812" cy="819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it-IT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Portata  media - deviazione standard</a:t>
          </a:r>
        </a:p>
      </cdr:txBody>
    </cdr:sp>
  </cdr:relSizeAnchor>
  <cdr:relSizeAnchor xmlns:cdr="http://schemas.openxmlformats.org/drawingml/2006/chartDrawing">
    <cdr:from>
      <cdr:x>0.4815</cdr:x>
      <cdr:y>0.58675</cdr:y>
    </cdr:from>
    <cdr:to>
      <cdr:x>0.6145</cdr:x>
      <cdr:y>0.9</cdr:y>
    </cdr:to>
    <cdr:sp macro="" textlink="">
      <cdr:nvSpPr>
        <cdr:cNvPr id="103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430354" y="3280622"/>
          <a:ext cx="1223753" cy="17514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solid"/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0.587</cdr:x>
      <cdr:y>0.512</cdr:y>
    </cdr:from>
    <cdr:to>
      <cdr:x>0.85825</cdr:x>
      <cdr:y>0.6585</cdr:y>
    </cdr:to>
    <cdr:sp macro="" textlink="">
      <cdr:nvSpPr>
        <cdr:cNvPr id="1033" name="Tes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1075" y="2862682"/>
          <a:ext cx="2495812" cy="819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it-IT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DMV</a:t>
          </a: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2"/>
  <sheetViews>
    <sheetView tabSelected="1" workbookViewId="0">
      <selection activeCell="D14" sqref="D14"/>
    </sheetView>
  </sheetViews>
  <sheetFormatPr defaultRowHeight="13.5"/>
  <sheetData>
    <row r="1" spans="1:15">
      <c r="A1" t="s">
        <v>0</v>
      </c>
    </row>
    <row r="2" spans="1:15">
      <c r="A2" t="s">
        <v>1</v>
      </c>
      <c r="B2" t="s">
        <v>2</v>
      </c>
      <c r="C2" t="s">
        <v>3</v>
      </c>
    </row>
    <row r="3" spans="1:15">
      <c r="A3">
        <v>10</v>
      </c>
      <c r="B3">
        <v>10.805268323546768</v>
      </c>
      <c r="C3">
        <v>6.5699177230334378</v>
      </c>
      <c r="D3">
        <f>+(C3+B3)/2</f>
        <v>8.687593023290102</v>
      </c>
      <c r="F3" s="1"/>
      <c r="G3" s="1"/>
    </row>
    <row r="4" spans="1:15">
      <c r="A4">
        <v>30</v>
      </c>
      <c r="B4">
        <v>5.6098660755880188</v>
      </c>
      <c r="C4">
        <v>3.6294885620421873</v>
      </c>
      <c r="D4">
        <f t="shared" ref="D4:D10" si="0">+(C4+B4)/2</f>
        <v>4.6196773188151035</v>
      </c>
      <c r="F4" s="1"/>
      <c r="G4" s="1"/>
    </row>
    <row r="5" spans="1:15">
      <c r="A5">
        <v>60</v>
      </c>
      <c r="B5">
        <v>3.6042009430539479</v>
      </c>
      <c r="C5">
        <v>2.597455222908799</v>
      </c>
      <c r="D5">
        <f t="shared" si="0"/>
        <v>3.1008280829813737</v>
      </c>
      <c r="F5" s="1"/>
      <c r="G5" s="1"/>
    </row>
    <row r="6" spans="1:15">
      <c r="A6">
        <v>91</v>
      </c>
      <c r="B6">
        <v>2.7537613718669571</v>
      </c>
      <c r="C6">
        <v>2.0326217193356988</v>
      </c>
      <c r="D6">
        <f t="shared" si="0"/>
        <v>2.393191545601328</v>
      </c>
      <c r="F6" s="1"/>
      <c r="G6" s="1"/>
    </row>
    <row r="7" spans="1:15">
      <c r="A7">
        <v>135</v>
      </c>
      <c r="B7">
        <v>2.0452874724862595</v>
      </c>
      <c r="C7">
        <v>1.4894417261078519</v>
      </c>
      <c r="D7">
        <f t="shared" si="0"/>
        <v>1.7673645992970557</v>
      </c>
      <c r="F7" s="1"/>
      <c r="G7" s="1"/>
    </row>
    <row r="8" spans="1:15">
      <c r="A8">
        <v>182</v>
      </c>
      <c r="B8">
        <v>1.5289876372035152</v>
      </c>
      <c r="C8">
        <v>1.0918270521724751</v>
      </c>
      <c r="D8">
        <f t="shared" si="0"/>
        <v>1.3104073446879951</v>
      </c>
      <c r="F8" s="1"/>
      <c r="G8" s="1"/>
    </row>
    <row r="9" spans="1:15">
      <c r="A9">
        <v>274</v>
      </c>
      <c r="B9">
        <v>0.6664295287894032</v>
      </c>
      <c r="C9">
        <v>0.41466774221602132</v>
      </c>
      <c r="D9">
        <f t="shared" si="0"/>
        <v>0.54054863550271226</v>
      </c>
      <c r="F9" s="1"/>
      <c r="G9" s="1"/>
    </row>
    <row r="10" spans="1:15">
      <c r="A10">
        <v>355</v>
      </c>
      <c r="B10">
        <v>0.31987471891003294</v>
      </c>
      <c r="C10">
        <v>0.19613321568836184</v>
      </c>
      <c r="D10">
        <f t="shared" si="0"/>
        <v>0.25800396729919739</v>
      </c>
      <c r="F10" s="1"/>
      <c r="G10" s="1"/>
    </row>
    <row r="11" spans="1:15">
      <c r="A11" t="s">
        <v>4</v>
      </c>
      <c r="B11" s="1">
        <f>+(B3*10+(B4+B3)/2*20+(B5+B4)/2*30+(B6+B5)/2*31+(B7+B6)/2*44+(B8+B7)/2*47+(B9+B8)/2*92+(B10+B9)/2*81)/355</f>
        <v>2.3647112667850729</v>
      </c>
      <c r="C11" s="1">
        <f>+(C3*10+(C4+C3)/2*20+(C5+C4)/2*30+(C6+C5)/2*31+(C7+C6)/2*44+(C8+C7)/2*47+(C9+C8)/2*92+(C10+C9)/2*81)/355</f>
        <v>1.5916760588351813</v>
      </c>
      <c r="F11" s="1"/>
      <c r="G11" s="1"/>
    </row>
    <row r="12" spans="1:15">
      <c r="C12" t="s">
        <v>5</v>
      </c>
      <c r="D12" s="1">
        <v>3.63</v>
      </c>
      <c r="E12" t="s">
        <v>6</v>
      </c>
      <c r="F12">
        <v>0</v>
      </c>
      <c r="H12" t="s">
        <v>7</v>
      </c>
      <c r="J12" t="s">
        <v>8</v>
      </c>
      <c r="K12">
        <f>SUM(M18:M372)/355</f>
        <v>1.2885253664406189</v>
      </c>
    </row>
    <row r="13" spans="1:15">
      <c r="C13" t="s">
        <v>14</v>
      </c>
      <c r="D13">
        <v>0.15</v>
      </c>
      <c r="H13" t="s">
        <v>22</v>
      </c>
      <c r="K13">
        <f>-MAX(N18:N372)+365</f>
        <v>10</v>
      </c>
    </row>
    <row r="14" spans="1:15">
      <c r="H14" t="s">
        <v>23</v>
      </c>
      <c r="K14">
        <f>MAX(O17:O372)</f>
        <v>29</v>
      </c>
    </row>
    <row r="16" spans="1:15">
      <c r="A16" t="s">
        <v>1</v>
      </c>
      <c r="B16" t="s">
        <v>9</v>
      </c>
      <c r="C16" t="s">
        <v>3</v>
      </c>
      <c r="D16" t="s">
        <v>10</v>
      </c>
      <c r="E16" t="s">
        <v>17</v>
      </c>
      <c r="F16" t="s">
        <v>19</v>
      </c>
      <c r="H16" t="s">
        <v>15</v>
      </c>
      <c r="J16" t="s">
        <v>20</v>
      </c>
      <c r="K16" t="s">
        <v>11</v>
      </c>
      <c r="L16" t="s">
        <v>24</v>
      </c>
      <c r="M16" t="s">
        <v>4</v>
      </c>
      <c r="N16" t="s">
        <v>12</v>
      </c>
      <c r="O16" t="s">
        <v>13</v>
      </c>
    </row>
    <row r="17" spans="1:15">
      <c r="E17" t="s">
        <v>18</v>
      </c>
      <c r="H17" t="s">
        <v>16</v>
      </c>
      <c r="J17" t="s">
        <v>21</v>
      </c>
      <c r="M17" t="s">
        <v>25</v>
      </c>
      <c r="O17">
        <v>0</v>
      </c>
    </row>
    <row r="18" spans="1:15">
      <c r="A18">
        <v>1</v>
      </c>
      <c r="B18" s="1">
        <f>+B3</f>
        <v>10.805268323546768</v>
      </c>
      <c r="C18" s="1">
        <f>+C3</f>
        <v>6.5699177230334378</v>
      </c>
      <c r="D18">
        <f>IF(C18&lt;($D$13+$F$12),C18,$D$13)</f>
        <v>0.15</v>
      </c>
      <c r="E18">
        <f>IF(D18=$D$13,IF(C18&lt;$D$12,E19+1,0),0)</f>
        <v>0</v>
      </c>
      <c r="F18">
        <f>MAX(E18:E372)</f>
        <v>326</v>
      </c>
      <c r="H18">
        <f>IF(C18&lt;$D$12,0,C18-$D$12)</f>
        <v>2.9399177230334379</v>
      </c>
      <c r="J18">
        <f>IF(C18&gt;$D$12,0,+D18)</f>
        <v>0</v>
      </c>
      <c r="K18">
        <f>IF(C18&gt;$D$12,$D$12,C18)</f>
        <v>3.63</v>
      </c>
      <c r="L18">
        <f>+K18-J18</f>
        <v>3.63</v>
      </c>
      <c r="M18">
        <f>+M19</f>
        <v>3.63</v>
      </c>
      <c r="N18">
        <f>IF(E18=0,0,A18)</f>
        <v>0</v>
      </c>
      <c r="O18">
        <f>IF(C18&gt;$D$12,O17+1,0)</f>
        <v>1</v>
      </c>
    </row>
    <row r="19" spans="1:15">
      <c r="A19">
        <v>2</v>
      </c>
      <c r="B19" s="1">
        <f>+B18</f>
        <v>10.805268323546768</v>
      </c>
      <c r="C19" s="1">
        <f t="shared" ref="C19:C27" si="1">+C18</f>
        <v>6.5699177230334378</v>
      </c>
      <c r="D19">
        <f t="shared" ref="D19:D34" si="2">IF(C19&lt;($D$13+$F$12),C19,$D$13)</f>
        <v>0.15</v>
      </c>
      <c r="E19">
        <f t="shared" ref="E19:E34" si="3">IF(D19=$D$13,IF(C19&lt;$D$12,E20+1,0),0)</f>
        <v>0</v>
      </c>
      <c r="H19">
        <f>IF(C19&lt;$D$12,0,C19-$D$12)</f>
        <v>2.9399177230334379</v>
      </c>
      <c r="J19">
        <f t="shared" ref="J19:J82" si="4">IF(C19&gt;$D$12,0,+D19)</f>
        <v>0</v>
      </c>
      <c r="K19">
        <f>IF(C19&gt;$D$12,$D$12,C19)</f>
        <v>3.63</v>
      </c>
      <c r="L19">
        <f t="shared" ref="L19:L34" si="5">+K19-J19</f>
        <v>3.63</v>
      </c>
      <c r="M19">
        <f>+(L19+L18)*1/2</f>
        <v>3.63</v>
      </c>
      <c r="N19">
        <f>IF(E19=0,0,A19)</f>
        <v>0</v>
      </c>
      <c r="O19">
        <f>IF(C19&gt;$D$12,O18+1,0)</f>
        <v>2</v>
      </c>
    </row>
    <row r="20" spans="1:15">
      <c r="A20">
        <v>3</v>
      </c>
      <c r="B20" s="1">
        <f t="shared" ref="B20:B27" si="6">+B19</f>
        <v>10.805268323546768</v>
      </c>
      <c r="C20" s="1">
        <f t="shared" si="1"/>
        <v>6.5699177230334378</v>
      </c>
      <c r="D20">
        <f t="shared" si="2"/>
        <v>0.15</v>
      </c>
      <c r="E20">
        <f t="shared" si="3"/>
        <v>0</v>
      </c>
      <c r="H20">
        <f>IF(C20&lt;$D$12,0,C20-$D$12)</f>
        <v>2.9399177230334379</v>
      </c>
      <c r="J20">
        <f t="shared" si="4"/>
        <v>0</v>
      </c>
      <c r="K20">
        <f>IF(C20&gt;$D$12,$D$12,C20)</f>
        <v>3.63</v>
      </c>
      <c r="L20">
        <f t="shared" si="5"/>
        <v>3.63</v>
      </c>
      <c r="M20">
        <f t="shared" ref="M20:M35" si="7">+(L20+L19)*1/2</f>
        <v>3.63</v>
      </c>
      <c r="N20">
        <f>IF(E20=0,0,A20)</f>
        <v>0</v>
      </c>
      <c r="O20">
        <f>IF(C20&gt;$D$12,O19+1,0)</f>
        <v>3</v>
      </c>
    </row>
    <row r="21" spans="1:15">
      <c r="A21">
        <v>4</v>
      </c>
      <c r="B21" s="1">
        <f t="shared" si="6"/>
        <v>10.805268323546768</v>
      </c>
      <c r="C21" s="1">
        <f t="shared" si="1"/>
        <v>6.5699177230334378</v>
      </c>
      <c r="D21">
        <f t="shared" si="2"/>
        <v>0.15</v>
      </c>
      <c r="E21">
        <f t="shared" si="3"/>
        <v>0</v>
      </c>
      <c r="H21">
        <f>IF(C21&lt;$D$12,0,C21-$D$12)</f>
        <v>2.9399177230334379</v>
      </c>
      <c r="J21">
        <f t="shared" si="4"/>
        <v>0</v>
      </c>
      <c r="K21">
        <f>IF(C21&gt;$D$12,$D$12,C21)</f>
        <v>3.63</v>
      </c>
      <c r="L21">
        <f t="shared" si="5"/>
        <v>3.63</v>
      </c>
      <c r="M21">
        <f t="shared" si="7"/>
        <v>3.63</v>
      </c>
      <c r="N21">
        <f>IF(E21=0,0,A21)</f>
        <v>0</v>
      </c>
      <c r="O21">
        <f>IF(C21&gt;$D$12,O20+1,0)</f>
        <v>4</v>
      </c>
    </row>
    <row r="22" spans="1:15">
      <c r="A22">
        <v>5</v>
      </c>
      <c r="B22" s="1">
        <f t="shared" si="6"/>
        <v>10.805268323546768</v>
      </c>
      <c r="C22" s="1">
        <f t="shared" si="1"/>
        <v>6.5699177230334378</v>
      </c>
      <c r="D22">
        <f t="shared" si="2"/>
        <v>0.15</v>
      </c>
      <c r="E22">
        <f t="shared" si="3"/>
        <v>0</v>
      </c>
      <c r="H22">
        <f>IF(C22&lt;$D$12,0,C22-$D$12)</f>
        <v>2.9399177230334379</v>
      </c>
      <c r="J22">
        <f t="shared" si="4"/>
        <v>0</v>
      </c>
      <c r="K22">
        <f>IF(C22&gt;$D$12,$D$12,C22)</f>
        <v>3.63</v>
      </c>
      <c r="L22">
        <f t="shared" si="5"/>
        <v>3.63</v>
      </c>
      <c r="M22">
        <f t="shared" si="7"/>
        <v>3.63</v>
      </c>
      <c r="N22">
        <f>IF(E22=0,0,A22)</f>
        <v>0</v>
      </c>
      <c r="O22">
        <f>IF(C22&gt;$D$12,O21+1,0)</f>
        <v>5</v>
      </c>
    </row>
    <row r="23" spans="1:15">
      <c r="A23">
        <v>6</v>
      </c>
      <c r="B23" s="1">
        <f t="shared" si="6"/>
        <v>10.805268323546768</v>
      </c>
      <c r="C23" s="1">
        <f t="shared" si="1"/>
        <v>6.5699177230334378</v>
      </c>
      <c r="D23">
        <f t="shared" si="2"/>
        <v>0.15</v>
      </c>
      <c r="E23">
        <f t="shared" si="3"/>
        <v>0</v>
      </c>
      <c r="H23">
        <f>IF(C23&lt;$D$12,0,C23-$D$12)</f>
        <v>2.9399177230334379</v>
      </c>
      <c r="J23">
        <f t="shared" si="4"/>
        <v>0</v>
      </c>
      <c r="K23">
        <f>IF(C23&gt;$D$12,$D$12,C23)</f>
        <v>3.63</v>
      </c>
      <c r="L23">
        <f t="shared" si="5"/>
        <v>3.63</v>
      </c>
      <c r="M23">
        <f t="shared" si="7"/>
        <v>3.63</v>
      </c>
      <c r="N23">
        <f>IF(E23=0,0,A23)</f>
        <v>0</v>
      </c>
      <c r="O23">
        <f>IF(C23&gt;$D$12,O22+1,0)</f>
        <v>6</v>
      </c>
    </row>
    <row r="24" spans="1:15">
      <c r="A24">
        <v>7</v>
      </c>
      <c r="B24" s="1">
        <f t="shared" si="6"/>
        <v>10.805268323546768</v>
      </c>
      <c r="C24" s="1">
        <f t="shared" si="1"/>
        <v>6.5699177230334378</v>
      </c>
      <c r="D24">
        <f t="shared" si="2"/>
        <v>0.15</v>
      </c>
      <c r="E24">
        <f t="shared" si="3"/>
        <v>0</v>
      </c>
      <c r="H24">
        <f>IF(C24&lt;$D$12,0,C24-$D$12)</f>
        <v>2.9399177230334379</v>
      </c>
      <c r="J24">
        <f t="shared" si="4"/>
        <v>0</v>
      </c>
      <c r="K24">
        <f>IF(C24&gt;$D$12,$D$12,C24)</f>
        <v>3.63</v>
      </c>
      <c r="L24">
        <f t="shared" si="5"/>
        <v>3.63</v>
      </c>
      <c r="M24">
        <f t="shared" si="7"/>
        <v>3.63</v>
      </c>
      <c r="N24">
        <f>IF(E24=0,0,A24)</f>
        <v>0</v>
      </c>
      <c r="O24">
        <f>IF(C24&gt;$D$12,O23+1,0)</f>
        <v>7</v>
      </c>
    </row>
    <row r="25" spans="1:15">
      <c r="A25">
        <v>8</v>
      </c>
      <c r="B25" s="1">
        <f t="shared" si="6"/>
        <v>10.805268323546768</v>
      </c>
      <c r="C25" s="1">
        <f t="shared" si="1"/>
        <v>6.5699177230334378</v>
      </c>
      <c r="D25">
        <f t="shared" si="2"/>
        <v>0.15</v>
      </c>
      <c r="E25">
        <f t="shared" si="3"/>
        <v>0</v>
      </c>
      <c r="H25">
        <f>IF(C25&lt;$D$12,0,C25-$D$12)</f>
        <v>2.9399177230334379</v>
      </c>
      <c r="J25">
        <f t="shared" si="4"/>
        <v>0</v>
      </c>
      <c r="K25">
        <f>IF(C25&gt;$D$12,$D$12,C25)</f>
        <v>3.63</v>
      </c>
      <c r="L25">
        <f t="shared" si="5"/>
        <v>3.63</v>
      </c>
      <c r="M25">
        <f t="shared" si="7"/>
        <v>3.63</v>
      </c>
      <c r="N25">
        <f>IF(E25=0,0,A25)</f>
        <v>0</v>
      </c>
      <c r="O25">
        <f>IF(C25&gt;$D$12,O24+1,0)</f>
        <v>8</v>
      </c>
    </row>
    <row r="26" spans="1:15">
      <c r="A26">
        <v>9</v>
      </c>
      <c r="B26" s="1">
        <f t="shared" si="6"/>
        <v>10.805268323546768</v>
      </c>
      <c r="C26" s="1">
        <f t="shared" si="1"/>
        <v>6.5699177230334378</v>
      </c>
      <c r="D26">
        <f t="shared" si="2"/>
        <v>0.15</v>
      </c>
      <c r="E26">
        <f t="shared" si="3"/>
        <v>0</v>
      </c>
      <c r="H26">
        <f>IF(C26&lt;$D$12,0,C26-$D$12)</f>
        <v>2.9399177230334379</v>
      </c>
      <c r="J26">
        <f t="shared" si="4"/>
        <v>0</v>
      </c>
      <c r="K26">
        <f>IF(C26&gt;$D$12,$D$12,C26)</f>
        <v>3.63</v>
      </c>
      <c r="L26">
        <f t="shared" si="5"/>
        <v>3.63</v>
      </c>
      <c r="M26">
        <f t="shared" si="7"/>
        <v>3.63</v>
      </c>
      <c r="N26">
        <f>IF(E26=0,0,A26)</f>
        <v>0</v>
      </c>
      <c r="O26">
        <f>IF(C26&gt;$D$12,O25+1,0)</f>
        <v>9</v>
      </c>
    </row>
    <row r="27" spans="1:15">
      <c r="A27">
        <v>10</v>
      </c>
      <c r="B27" s="1">
        <f t="shared" si="6"/>
        <v>10.805268323546768</v>
      </c>
      <c r="C27" s="1">
        <f t="shared" si="1"/>
        <v>6.5699177230334378</v>
      </c>
      <c r="D27">
        <f t="shared" si="2"/>
        <v>0.15</v>
      </c>
      <c r="E27">
        <f t="shared" si="3"/>
        <v>0</v>
      </c>
      <c r="H27">
        <f>IF(C27&lt;$D$12,0,C27-$D$12)</f>
        <v>2.9399177230334379</v>
      </c>
      <c r="J27">
        <f t="shared" si="4"/>
        <v>0</v>
      </c>
      <c r="K27">
        <f>IF(C27&gt;$D$12,$D$12,C27)</f>
        <v>3.63</v>
      </c>
      <c r="L27">
        <f t="shared" si="5"/>
        <v>3.63</v>
      </c>
      <c r="M27">
        <f t="shared" si="7"/>
        <v>3.63</v>
      </c>
      <c r="N27">
        <f>IF(E27=0,0,A27)</f>
        <v>0</v>
      </c>
      <c r="O27">
        <f>IF(C27&gt;$D$12,O26+1,0)</f>
        <v>10</v>
      </c>
    </row>
    <row r="28" spans="1:15">
      <c r="A28">
        <v>11</v>
      </c>
      <c r="B28">
        <f>+$B$27-($B$27-$B$47)/20*(A28-10)</f>
        <v>10.54549821114883</v>
      </c>
      <c r="C28">
        <f t="shared" ref="C28:C43" si="8">+$C$27-($C$27-$C$47)/20*(A28-10)</f>
        <v>6.4228962649838754</v>
      </c>
      <c r="D28">
        <f t="shared" si="2"/>
        <v>0.15</v>
      </c>
      <c r="E28">
        <f t="shared" si="3"/>
        <v>0</v>
      </c>
      <c r="H28">
        <f>IF(C28&lt;$D$12,0,C28-$D$12)</f>
        <v>2.7928962649838756</v>
      </c>
      <c r="J28">
        <f t="shared" si="4"/>
        <v>0</v>
      </c>
      <c r="K28">
        <f>IF(C28&gt;$D$12,$D$12,C28)</f>
        <v>3.63</v>
      </c>
      <c r="L28">
        <f t="shared" si="5"/>
        <v>3.63</v>
      </c>
      <c r="M28">
        <f t="shared" si="7"/>
        <v>3.63</v>
      </c>
      <c r="N28">
        <f>IF(E28=0,0,A28)</f>
        <v>0</v>
      </c>
      <c r="O28">
        <f>IF(C28&gt;$D$12,O27+1,0)</f>
        <v>11</v>
      </c>
    </row>
    <row r="29" spans="1:15">
      <c r="A29">
        <v>12</v>
      </c>
      <c r="B29">
        <f>+$B$27-($B$27-$B$47)/20*(A29-10)</f>
        <v>10.285728098750893</v>
      </c>
      <c r="C29">
        <f t="shared" si="8"/>
        <v>6.2758748069343131</v>
      </c>
      <c r="D29">
        <f t="shared" si="2"/>
        <v>0.15</v>
      </c>
      <c r="E29">
        <f t="shared" si="3"/>
        <v>0</v>
      </c>
      <c r="H29">
        <f>IF(C29&lt;$D$12,0,C29-$D$12)</f>
        <v>2.6458748069343132</v>
      </c>
      <c r="J29">
        <f t="shared" si="4"/>
        <v>0</v>
      </c>
      <c r="K29">
        <f>IF(C29&gt;$D$12,$D$12,C29)</f>
        <v>3.63</v>
      </c>
      <c r="L29">
        <f t="shared" si="5"/>
        <v>3.63</v>
      </c>
      <c r="M29">
        <f t="shared" si="7"/>
        <v>3.63</v>
      </c>
      <c r="N29">
        <f>IF(E29=0,0,A29)</f>
        <v>0</v>
      </c>
      <c r="O29">
        <f>IF(C29&gt;$D$12,O28+1,0)</f>
        <v>12</v>
      </c>
    </row>
    <row r="30" spans="1:15">
      <c r="A30">
        <v>13</v>
      </c>
      <c r="B30">
        <f t="shared" ref="B30:B45" si="9">+$B$27-($B$27-$B$47)/20*(A30-10)</f>
        <v>10.025957986352955</v>
      </c>
      <c r="C30">
        <f t="shared" si="8"/>
        <v>6.1288533488847499</v>
      </c>
      <c r="D30">
        <f t="shared" si="2"/>
        <v>0.15</v>
      </c>
      <c r="E30">
        <f t="shared" si="3"/>
        <v>0</v>
      </c>
      <c r="H30">
        <f>IF(C30&lt;$D$12,0,C30-$D$12)</f>
        <v>2.49885334888475</v>
      </c>
      <c r="J30">
        <f t="shared" si="4"/>
        <v>0</v>
      </c>
      <c r="K30">
        <f>IF(C30&gt;$D$12,$D$12,C30)</f>
        <v>3.63</v>
      </c>
      <c r="L30">
        <f t="shared" si="5"/>
        <v>3.63</v>
      </c>
      <c r="M30">
        <f t="shared" si="7"/>
        <v>3.63</v>
      </c>
      <c r="N30">
        <f>IF(E30=0,0,A30)</f>
        <v>0</v>
      </c>
      <c r="O30">
        <f>IF(C30&gt;$D$12,O29+1,0)</f>
        <v>13</v>
      </c>
    </row>
    <row r="31" spans="1:15">
      <c r="A31">
        <v>14</v>
      </c>
      <c r="B31">
        <f t="shared" si="9"/>
        <v>9.766187873955019</v>
      </c>
      <c r="C31">
        <f t="shared" si="8"/>
        <v>5.9818318908351875</v>
      </c>
      <c r="D31">
        <f t="shared" si="2"/>
        <v>0.15</v>
      </c>
      <c r="E31">
        <f t="shared" si="3"/>
        <v>0</v>
      </c>
      <c r="H31">
        <f>IF(C31&lt;$D$12,0,C31-$D$12)</f>
        <v>2.3518318908351876</v>
      </c>
      <c r="J31">
        <f t="shared" si="4"/>
        <v>0</v>
      </c>
      <c r="K31">
        <f>IF(C31&gt;$D$12,$D$12,C31)</f>
        <v>3.63</v>
      </c>
      <c r="L31">
        <f t="shared" si="5"/>
        <v>3.63</v>
      </c>
      <c r="M31">
        <f t="shared" si="7"/>
        <v>3.63</v>
      </c>
      <c r="N31">
        <f>IF(E31=0,0,A31)</f>
        <v>0</v>
      </c>
      <c r="O31">
        <f>IF(C31&gt;$D$12,O30+1,0)</f>
        <v>14</v>
      </c>
    </row>
    <row r="32" spans="1:15">
      <c r="A32">
        <v>15</v>
      </c>
      <c r="B32">
        <f t="shared" si="9"/>
        <v>9.5064177615570813</v>
      </c>
      <c r="C32">
        <f t="shared" si="8"/>
        <v>5.8348104327856252</v>
      </c>
      <c r="D32">
        <f t="shared" si="2"/>
        <v>0.15</v>
      </c>
      <c r="E32">
        <f t="shared" si="3"/>
        <v>0</v>
      </c>
      <c r="H32">
        <f>IF(C32&lt;$D$12,0,C32-$D$12)</f>
        <v>2.2048104327856253</v>
      </c>
      <c r="J32">
        <f t="shared" si="4"/>
        <v>0</v>
      </c>
      <c r="K32">
        <f>IF(C32&gt;$D$12,$D$12,C32)</f>
        <v>3.63</v>
      </c>
      <c r="L32">
        <f t="shared" si="5"/>
        <v>3.63</v>
      </c>
      <c r="M32">
        <f t="shared" si="7"/>
        <v>3.63</v>
      </c>
      <c r="N32">
        <f>IF(E32=0,0,A32)</f>
        <v>0</v>
      </c>
      <c r="O32">
        <f>IF(C32&gt;$D$12,O31+1,0)</f>
        <v>15</v>
      </c>
    </row>
    <row r="33" spans="1:15">
      <c r="A33">
        <v>16</v>
      </c>
      <c r="B33">
        <f t="shared" si="9"/>
        <v>9.2466476491591436</v>
      </c>
      <c r="C33">
        <f t="shared" si="8"/>
        <v>5.6877889747360628</v>
      </c>
      <c r="D33">
        <f t="shared" si="2"/>
        <v>0.15</v>
      </c>
      <c r="E33">
        <f t="shared" si="3"/>
        <v>0</v>
      </c>
      <c r="H33">
        <f>IF(C33&lt;$D$12,0,C33-$D$12)</f>
        <v>2.0577889747360629</v>
      </c>
      <c r="J33">
        <f t="shared" si="4"/>
        <v>0</v>
      </c>
      <c r="K33">
        <f>IF(C33&gt;$D$12,$D$12,C33)</f>
        <v>3.63</v>
      </c>
      <c r="L33">
        <f t="shared" si="5"/>
        <v>3.63</v>
      </c>
      <c r="M33">
        <f t="shared" si="7"/>
        <v>3.63</v>
      </c>
      <c r="N33">
        <f>IF(E33=0,0,A33)</f>
        <v>0</v>
      </c>
      <c r="O33">
        <f>IF(C33&gt;$D$12,O32+1,0)</f>
        <v>16</v>
      </c>
    </row>
    <row r="34" spans="1:15">
      <c r="A34">
        <v>17</v>
      </c>
      <c r="B34">
        <f t="shared" si="9"/>
        <v>8.9868775367612059</v>
      </c>
      <c r="C34">
        <f t="shared" si="8"/>
        <v>5.5407675166865005</v>
      </c>
      <c r="D34">
        <f t="shared" si="2"/>
        <v>0.15</v>
      </c>
      <c r="E34">
        <f t="shared" si="3"/>
        <v>0</v>
      </c>
      <c r="H34">
        <f>IF(C34&lt;$D$12,0,C34-$D$12)</f>
        <v>1.9107675166865006</v>
      </c>
      <c r="J34">
        <f t="shared" si="4"/>
        <v>0</v>
      </c>
      <c r="K34">
        <f>IF(C34&gt;$D$12,$D$12,C34)</f>
        <v>3.63</v>
      </c>
      <c r="L34">
        <f t="shared" si="5"/>
        <v>3.63</v>
      </c>
      <c r="M34">
        <f t="shared" si="7"/>
        <v>3.63</v>
      </c>
      <c r="N34">
        <f>IF(E34=0,0,A34)</f>
        <v>0</v>
      </c>
      <c r="O34">
        <f>IF(C34&gt;$D$12,O33+1,0)</f>
        <v>17</v>
      </c>
    </row>
    <row r="35" spans="1:15">
      <c r="A35">
        <v>18</v>
      </c>
      <c r="B35">
        <f t="shared" si="9"/>
        <v>8.7271074243632683</v>
      </c>
      <c r="C35">
        <f t="shared" si="8"/>
        <v>5.3937460586369372</v>
      </c>
      <c r="D35">
        <f t="shared" ref="D35:D50" si="10">IF(C35&lt;($D$13+$F$12),C35,$D$13)</f>
        <v>0.15</v>
      </c>
      <c r="E35">
        <f t="shared" ref="E35:E50" si="11">IF(D35=$D$13,IF(C35&lt;$D$12,E36+1,0),0)</f>
        <v>0</v>
      </c>
      <c r="H35">
        <f>IF(C35&lt;$D$12,0,C35-$D$12)</f>
        <v>1.7637460586369373</v>
      </c>
      <c r="J35">
        <f t="shared" si="4"/>
        <v>0</v>
      </c>
      <c r="K35">
        <f>IF(C35&gt;$D$12,$D$12,C35)</f>
        <v>3.63</v>
      </c>
      <c r="L35">
        <f t="shared" ref="L35:L50" si="12">+K35-J35</f>
        <v>3.63</v>
      </c>
      <c r="M35">
        <f t="shared" si="7"/>
        <v>3.63</v>
      </c>
      <c r="N35">
        <f>IF(E35=0,0,A35)</f>
        <v>0</v>
      </c>
      <c r="O35">
        <f>IF(C35&gt;$D$12,O34+1,0)</f>
        <v>18</v>
      </c>
    </row>
    <row r="36" spans="1:15">
      <c r="A36">
        <v>19</v>
      </c>
      <c r="B36">
        <f t="shared" si="9"/>
        <v>8.4673373119653306</v>
      </c>
      <c r="C36">
        <f t="shared" si="8"/>
        <v>5.2467246005873749</v>
      </c>
      <c r="D36">
        <f t="shared" si="10"/>
        <v>0.15</v>
      </c>
      <c r="E36">
        <f t="shared" si="11"/>
        <v>0</v>
      </c>
      <c r="H36">
        <f>IF(C36&lt;$D$12,0,C36-$D$12)</f>
        <v>1.616724600587375</v>
      </c>
      <c r="J36">
        <f t="shared" si="4"/>
        <v>0</v>
      </c>
      <c r="K36">
        <f>IF(C36&gt;$D$12,$D$12,C36)</f>
        <v>3.63</v>
      </c>
      <c r="L36">
        <f t="shared" si="12"/>
        <v>3.63</v>
      </c>
      <c r="M36">
        <f t="shared" ref="M36:M51" si="13">+(L36+L35)*1/2</f>
        <v>3.63</v>
      </c>
      <c r="N36">
        <f>IF(E36=0,0,A36)</f>
        <v>0</v>
      </c>
      <c r="O36">
        <f>IF(C36&gt;$D$12,O35+1,0)</f>
        <v>19</v>
      </c>
    </row>
    <row r="37" spans="1:15">
      <c r="A37">
        <v>20</v>
      </c>
      <c r="B37">
        <f t="shared" si="9"/>
        <v>8.2075671995673929</v>
      </c>
      <c r="C37">
        <f t="shared" si="8"/>
        <v>5.0997031425378125</v>
      </c>
      <c r="D37">
        <f t="shared" si="10"/>
        <v>0.15</v>
      </c>
      <c r="E37">
        <f t="shared" si="11"/>
        <v>0</v>
      </c>
      <c r="H37">
        <f>IF(C37&lt;$D$12,0,C37-$D$12)</f>
        <v>1.4697031425378126</v>
      </c>
      <c r="J37">
        <f t="shared" si="4"/>
        <v>0</v>
      </c>
      <c r="K37">
        <f>IF(C37&gt;$D$12,$D$12,C37)</f>
        <v>3.63</v>
      </c>
      <c r="L37">
        <f t="shared" si="12"/>
        <v>3.63</v>
      </c>
      <c r="M37">
        <f t="shared" si="13"/>
        <v>3.63</v>
      </c>
      <c r="N37">
        <f>IF(E37=0,0,A37)</f>
        <v>0</v>
      </c>
      <c r="O37">
        <f>IF(C37&gt;$D$12,O36+1,0)</f>
        <v>20</v>
      </c>
    </row>
    <row r="38" spans="1:15">
      <c r="A38">
        <v>21</v>
      </c>
      <c r="B38">
        <f t="shared" si="9"/>
        <v>7.9477970871694561</v>
      </c>
      <c r="C38">
        <f t="shared" si="8"/>
        <v>4.9526816844882502</v>
      </c>
      <c r="D38">
        <f t="shared" si="10"/>
        <v>0.15</v>
      </c>
      <c r="E38">
        <f t="shared" si="11"/>
        <v>0</v>
      </c>
      <c r="H38">
        <f>IF(C38&lt;$D$12,0,C38-$D$12)</f>
        <v>1.3226816844882503</v>
      </c>
      <c r="J38">
        <f t="shared" si="4"/>
        <v>0</v>
      </c>
      <c r="K38">
        <f>IF(C38&gt;$D$12,$D$12,C38)</f>
        <v>3.63</v>
      </c>
      <c r="L38">
        <f t="shared" si="12"/>
        <v>3.63</v>
      </c>
      <c r="M38">
        <f t="shared" si="13"/>
        <v>3.63</v>
      </c>
      <c r="N38">
        <f>IF(E38=0,0,A38)</f>
        <v>0</v>
      </c>
      <c r="O38">
        <f>IF(C38&gt;$D$12,O37+1,0)</f>
        <v>21</v>
      </c>
    </row>
    <row r="39" spans="1:15">
      <c r="A39">
        <v>22</v>
      </c>
      <c r="B39">
        <f t="shared" si="9"/>
        <v>7.6880269747715184</v>
      </c>
      <c r="C39">
        <f t="shared" si="8"/>
        <v>4.8056602264386878</v>
      </c>
      <c r="D39">
        <f t="shared" si="10"/>
        <v>0.15</v>
      </c>
      <c r="E39">
        <f t="shared" si="11"/>
        <v>0</v>
      </c>
      <c r="H39">
        <f>IF(C39&lt;$D$12,0,C39-$D$12)</f>
        <v>1.1756602264386879</v>
      </c>
      <c r="J39">
        <f t="shared" si="4"/>
        <v>0</v>
      </c>
      <c r="K39">
        <f>IF(C39&gt;$D$12,$D$12,C39)</f>
        <v>3.63</v>
      </c>
      <c r="L39">
        <f t="shared" si="12"/>
        <v>3.63</v>
      </c>
      <c r="M39">
        <f t="shared" si="13"/>
        <v>3.63</v>
      </c>
      <c r="N39">
        <f>IF(E39=0,0,A39)</f>
        <v>0</v>
      </c>
      <c r="O39">
        <f>IF(C39&gt;$D$12,O38+1,0)</f>
        <v>22</v>
      </c>
    </row>
    <row r="40" spans="1:15">
      <c r="A40">
        <v>23</v>
      </c>
      <c r="B40">
        <f t="shared" si="9"/>
        <v>7.4282568623735807</v>
      </c>
      <c r="C40">
        <f t="shared" si="8"/>
        <v>4.6586387683891246</v>
      </c>
      <c r="D40">
        <f t="shared" si="10"/>
        <v>0.15</v>
      </c>
      <c r="E40">
        <f t="shared" si="11"/>
        <v>0</v>
      </c>
      <c r="H40">
        <f>IF(C40&lt;$D$12,0,C40-$D$12)</f>
        <v>1.0286387683891247</v>
      </c>
      <c r="J40">
        <f t="shared" si="4"/>
        <v>0</v>
      </c>
      <c r="K40">
        <f>IF(C40&gt;$D$12,$D$12,C40)</f>
        <v>3.63</v>
      </c>
      <c r="L40">
        <f t="shared" si="12"/>
        <v>3.63</v>
      </c>
      <c r="M40">
        <f t="shared" si="13"/>
        <v>3.63</v>
      </c>
      <c r="N40">
        <f>IF(E40=0,0,A40)</f>
        <v>0</v>
      </c>
      <c r="O40">
        <f>IF(C40&gt;$D$12,O39+1,0)</f>
        <v>23</v>
      </c>
    </row>
    <row r="41" spans="1:15">
      <c r="A41">
        <v>24</v>
      </c>
      <c r="B41">
        <f t="shared" si="9"/>
        <v>7.1684867499756439</v>
      </c>
      <c r="C41">
        <f t="shared" si="8"/>
        <v>4.5116173103395631</v>
      </c>
      <c r="D41">
        <f t="shared" si="10"/>
        <v>0.15</v>
      </c>
      <c r="E41">
        <f t="shared" si="11"/>
        <v>0</v>
      </c>
      <c r="H41">
        <f>IF(C41&lt;$D$12,0,C41-$D$12)</f>
        <v>0.88161731033956325</v>
      </c>
      <c r="J41">
        <f t="shared" si="4"/>
        <v>0</v>
      </c>
      <c r="K41">
        <f>IF(C41&gt;$D$12,$D$12,C41)</f>
        <v>3.63</v>
      </c>
      <c r="L41">
        <f t="shared" si="12"/>
        <v>3.63</v>
      </c>
      <c r="M41">
        <f t="shared" si="13"/>
        <v>3.63</v>
      </c>
      <c r="N41">
        <f>IF(E41=0,0,A41)</f>
        <v>0</v>
      </c>
      <c r="O41">
        <f>IF(C41&gt;$D$12,O40+1,0)</f>
        <v>24</v>
      </c>
    </row>
    <row r="42" spans="1:15">
      <c r="A42">
        <v>25</v>
      </c>
      <c r="B42">
        <f t="shared" si="9"/>
        <v>6.9087166375777063</v>
      </c>
      <c r="C42">
        <f t="shared" si="8"/>
        <v>4.3645958522899999</v>
      </c>
      <c r="D42">
        <f t="shared" si="10"/>
        <v>0.15</v>
      </c>
      <c r="E42">
        <f t="shared" si="11"/>
        <v>0</v>
      </c>
      <c r="H42">
        <f>IF(C42&lt;$D$12,0,C42-$D$12)</f>
        <v>0.73459585229000002</v>
      </c>
      <c r="J42">
        <f t="shared" si="4"/>
        <v>0</v>
      </c>
      <c r="K42">
        <f>IF(C42&gt;$D$12,$D$12,C42)</f>
        <v>3.63</v>
      </c>
      <c r="L42">
        <f t="shared" si="12"/>
        <v>3.63</v>
      </c>
      <c r="M42">
        <f t="shared" si="13"/>
        <v>3.63</v>
      </c>
      <c r="N42">
        <f>IF(E42=0,0,A42)</f>
        <v>0</v>
      </c>
      <c r="O42">
        <f>IF(C42&gt;$D$12,O41+1,0)</f>
        <v>25</v>
      </c>
    </row>
    <row r="43" spans="1:15">
      <c r="A43">
        <v>26</v>
      </c>
      <c r="B43">
        <f t="shared" si="9"/>
        <v>6.6489465251797686</v>
      </c>
      <c r="C43">
        <f t="shared" si="8"/>
        <v>4.2175743942404376</v>
      </c>
      <c r="D43">
        <f t="shared" si="10"/>
        <v>0.15</v>
      </c>
      <c r="E43">
        <f t="shared" si="11"/>
        <v>0</v>
      </c>
      <c r="H43">
        <f>IF(C43&lt;$D$12,0,C43-$D$12)</f>
        <v>0.58757439424043767</v>
      </c>
      <c r="J43">
        <f t="shared" si="4"/>
        <v>0</v>
      </c>
      <c r="K43">
        <f>IF(C43&gt;$D$12,$D$12,C43)</f>
        <v>3.63</v>
      </c>
      <c r="L43">
        <f t="shared" si="12"/>
        <v>3.63</v>
      </c>
      <c r="M43">
        <f t="shared" si="13"/>
        <v>3.63</v>
      </c>
      <c r="N43">
        <f>IF(E43=0,0,A43)</f>
        <v>0</v>
      </c>
      <c r="O43">
        <f>IF(C43&gt;$D$12,O42+1,0)</f>
        <v>26</v>
      </c>
    </row>
    <row r="44" spans="1:15">
      <c r="A44">
        <v>27</v>
      </c>
      <c r="B44">
        <f t="shared" si="9"/>
        <v>6.3891764127818309</v>
      </c>
      <c r="C44">
        <f>+$C$27-($C$27-$C$47)/20*(A44-10)</f>
        <v>4.0705529361908752</v>
      </c>
      <c r="D44">
        <f t="shared" si="10"/>
        <v>0.15</v>
      </c>
      <c r="E44">
        <f t="shared" si="11"/>
        <v>0</v>
      </c>
      <c r="H44">
        <f>IF(C44&lt;$D$12,0,C44-$D$12)</f>
        <v>0.44055293619087532</v>
      </c>
      <c r="J44">
        <f t="shared" si="4"/>
        <v>0</v>
      </c>
      <c r="K44">
        <f>IF(C44&gt;$D$12,$D$12,C44)</f>
        <v>3.63</v>
      </c>
      <c r="L44">
        <f t="shared" si="12"/>
        <v>3.63</v>
      </c>
      <c r="M44">
        <f t="shared" si="13"/>
        <v>3.63</v>
      </c>
      <c r="N44">
        <f>IF(E44=0,0,A44)</f>
        <v>0</v>
      </c>
      <c r="O44">
        <f>IF(C44&gt;$D$12,O43+1,0)</f>
        <v>27</v>
      </c>
    </row>
    <row r="45" spans="1:15">
      <c r="A45">
        <v>28</v>
      </c>
      <c r="B45">
        <f t="shared" si="9"/>
        <v>6.1294063003838932</v>
      </c>
      <c r="C45">
        <f>+$C$27-($C$27-$C$47)/20*(A45-10)</f>
        <v>3.9235314781413124</v>
      </c>
      <c r="D45">
        <f t="shared" si="10"/>
        <v>0.15</v>
      </c>
      <c r="E45">
        <f t="shared" si="11"/>
        <v>0</v>
      </c>
      <c r="H45">
        <f>IF(C45&lt;$D$12,0,C45-$D$12)</f>
        <v>0.29353147814131253</v>
      </c>
      <c r="J45">
        <f t="shared" si="4"/>
        <v>0</v>
      </c>
      <c r="K45">
        <f>IF(C45&gt;$D$12,$D$12,C45)</f>
        <v>3.63</v>
      </c>
      <c r="L45">
        <f t="shared" si="12"/>
        <v>3.63</v>
      </c>
      <c r="M45">
        <f t="shared" si="13"/>
        <v>3.63</v>
      </c>
      <c r="N45">
        <f>IF(E45=0,0,A45)</f>
        <v>0</v>
      </c>
      <c r="O45">
        <f>IF(C45&gt;$D$12,O44+1,0)</f>
        <v>28</v>
      </c>
    </row>
    <row r="46" spans="1:15">
      <c r="A46">
        <v>29</v>
      </c>
      <c r="B46">
        <f>+$B$27-($B$27-$B$47)/20*(A46-10)</f>
        <v>5.8696361879859564</v>
      </c>
      <c r="C46">
        <f>+$C$27-($C$27-$C$47)/20*(A46-10)</f>
        <v>3.7765100200917501</v>
      </c>
      <c r="D46">
        <f t="shared" si="10"/>
        <v>0.15</v>
      </c>
      <c r="E46">
        <f t="shared" si="11"/>
        <v>0</v>
      </c>
      <c r="H46">
        <f>IF(C46&lt;$D$12,0,C46-$D$12)</f>
        <v>0.14651002009175018</v>
      </c>
      <c r="J46">
        <f t="shared" si="4"/>
        <v>0</v>
      </c>
      <c r="K46">
        <f>IF(C46&gt;$D$12,$D$12,C46)</f>
        <v>3.63</v>
      </c>
      <c r="L46">
        <f t="shared" si="12"/>
        <v>3.63</v>
      </c>
      <c r="M46">
        <f t="shared" si="13"/>
        <v>3.63</v>
      </c>
      <c r="N46">
        <f>IF(E46=0,0,A46)</f>
        <v>0</v>
      </c>
      <c r="O46">
        <f>IF(C46&gt;$D$12,O45+1,0)</f>
        <v>29</v>
      </c>
    </row>
    <row r="47" spans="1:15">
      <c r="A47">
        <v>30</v>
      </c>
      <c r="B47" s="1">
        <f>+B4</f>
        <v>5.6098660755880188</v>
      </c>
      <c r="C47" s="1">
        <f>+C4</f>
        <v>3.6294885620421873</v>
      </c>
      <c r="D47">
        <f t="shared" si="10"/>
        <v>0.15</v>
      </c>
      <c r="E47">
        <f t="shared" si="11"/>
        <v>326</v>
      </c>
      <c r="H47">
        <f>IF(C47&lt;$D$12,0,C47-$D$12)</f>
        <v>0</v>
      </c>
      <c r="J47">
        <f t="shared" si="4"/>
        <v>0.15</v>
      </c>
      <c r="K47">
        <f>IF(C47&gt;$D$12,$D$12,C47)</f>
        <v>3.6294885620421873</v>
      </c>
      <c r="L47">
        <f t="shared" si="12"/>
        <v>3.4794885620421874</v>
      </c>
      <c r="M47">
        <f t="shared" si="13"/>
        <v>3.5547442810210939</v>
      </c>
      <c r="N47">
        <f>IF(E47=0,0,A47)</f>
        <v>30</v>
      </c>
      <c r="O47">
        <f>IF(C47&gt;$D$12,O46+1,0)</f>
        <v>0</v>
      </c>
    </row>
    <row r="48" spans="1:15">
      <c r="A48">
        <v>31</v>
      </c>
      <c r="B48">
        <f>+$B$47-($B$47-$B$77)/30*(A48-30)</f>
        <v>5.5430105711702167</v>
      </c>
      <c r="C48">
        <f t="shared" ref="C48:C63" si="14">+$C$47-($C$47-$C$77)/30*(A48-30)</f>
        <v>3.5950874507377408</v>
      </c>
      <c r="D48">
        <f t="shared" si="10"/>
        <v>0.15</v>
      </c>
      <c r="E48">
        <f t="shared" si="11"/>
        <v>325</v>
      </c>
      <c r="H48">
        <f>IF(C48&lt;$D$12,0,C48-$D$12)</f>
        <v>0</v>
      </c>
      <c r="J48">
        <f t="shared" si="4"/>
        <v>0.15</v>
      </c>
      <c r="K48">
        <f>IF(C48&gt;$D$12,$D$12,C48)</f>
        <v>3.5950874507377408</v>
      </c>
      <c r="L48">
        <f t="shared" si="12"/>
        <v>3.4450874507377409</v>
      </c>
      <c r="M48">
        <f t="shared" si="13"/>
        <v>3.4622880063899641</v>
      </c>
      <c r="N48">
        <f>IF(E48=0,0,A48)</f>
        <v>31</v>
      </c>
      <c r="O48">
        <f>IF(C48&gt;$D$12,O47+1,0)</f>
        <v>0</v>
      </c>
    </row>
    <row r="49" spans="1:15">
      <c r="A49">
        <v>32</v>
      </c>
      <c r="B49">
        <f t="shared" ref="B49:B64" si="15">+$B$47-($B$47-$B$77)/30*(A49-30)</f>
        <v>5.4761550667524137</v>
      </c>
      <c r="C49">
        <f t="shared" si="14"/>
        <v>3.5606863394332948</v>
      </c>
      <c r="D49">
        <f t="shared" si="10"/>
        <v>0.15</v>
      </c>
      <c r="E49">
        <f t="shared" si="11"/>
        <v>324</v>
      </c>
      <c r="H49">
        <f>IF(C49&lt;$D$12,0,C49-$D$12)</f>
        <v>0</v>
      </c>
      <c r="J49">
        <f t="shared" si="4"/>
        <v>0.15</v>
      </c>
      <c r="K49">
        <f>IF(C49&gt;$D$12,$D$12,C49)</f>
        <v>3.5606863394332948</v>
      </c>
      <c r="L49">
        <f t="shared" si="12"/>
        <v>3.4106863394332949</v>
      </c>
      <c r="M49">
        <f t="shared" si="13"/>
        <v>3.4278868950855177</v>
      </c>
      <c r="N49">
        <f>IF(E49=0,0,A49)</f>
        <v>32</v>
      </c>
      <c r="O49">
        <f>IF(C49&gt;$D$12,O48+1,0)</f>
        <v>0</v>
      </c>
    </row>
    <row r="50" spans="1:15">
      <c r="A50">
        <v>33</v>
      </c>
      <c r="B50">
        <f t="shared" si="15"/>
        <v>5.4092995623346116</v>
      </c>
      <c r="C50">
        <f t="shared" si="14"/>
        <v>3.5262852281288484</v>
      </c>
      <c r="D50">
        <f t="shared" si="10"/>
        <v>0.15</v>
      </c>
      <c r="E50">
        <f t="shared" si="11"/>
        <v>323</v>
      </c>
      <c r="H50">
        <f>IF(C50&lt;$D$12,0,C50-$D$12)</f>
        <v>0</v>
      </c>
      <c r="J50">
        <f t="shared" si="4"/>
        <v>0.15</v>
      </c>
      <c r="K50">
        <f>IF(C50&gt;$D$12,$D$12,C50)</f>
        <v>3.5262852281288484</v>
      </c>
      <c r="L50">
        <f t="shared" si="12"/>
        <v>3.3762852281288485</v>
      </c>
      <c r="M50">
        <f t="shared" si="13"/>
        <v>3.3934857837810717</v>
      </c>
      <c r="N50">
        <f>IF(E50=0,0,A50)</f>
        <v>33</v>
      </c>
      <c r="O50">
        <f>IF(C50&gt;$D$12,O49+1,0)</f>
        <v>0</v>
      </c>
    </row>
    <row r="51" spans="1:15">
      <c r="A51">
        <v>34</v>
      </c>
      <c r="B51">
        <f t="shared" si="15"/>
        <v>5.3424440579168095</v>
      </c>
      <c r="C51">
        <f t="shared" si="14"/>
        <v>3.4918841168244024</v>
      </c>
      <c r="D51">
        <f t="shared" ref="D51:D66" si="16">IF(C51&lt;($D$13+$F$12),C51,$D$13)</f>
        <v>0.15</v>
      </c>
      <c r="E51">
        <f t="shared" ref="E51:E66" si="17">IF(D51=$D$13,IF(C51&lt;$D$12,E52+1,0),0)</f>
        <v>322</v>
      </c>
      <c r="H51">
        <f>IF(C51&lt;$D$12,0,C51-$D$12)</f>
        <v>0</v>
      </c>
      <c r="J51">
        <f t="shared" si="4"/>
        <v>0.15</v>
      </c>
      <c r="K51">
        <f>IF(C51&gt;$D$12,$D$12,C51)</f>
        <v>3.4918841168244024</v>
      </c>
      <c r="L51">
        <f t="shared" ref="L51:L66" si="18">+K51-J51</f>
        <v>3.3418841168244025</v>
      </c>
      <c r="M51">
        <f t="shared" si="13"/>
        <v>3.3590846724766257</v>
      </c>
      <c r="N51">
        <f>IF(E51=0,0,A51)</f>
        <v>34</v>
      </c>
      <c r="O51">
        <f>IF(C51&gt;$D$12,O50+1,0)</f>
        <v>0</v>
      </c>
    </row>
    <row r="52" spans="1:15">
      <c r="A52">
        <v>35</v>
      </c>
      <c r="B52">
        <f t="shared" si="15"/>
        <v>5.2755885534990066</v>
      </c>
      <c r="C52">
        <f t="shared" si="14"/>
        <v>3.4574830055199559</v>
      </c>
      <c r="D52">
        <f t="shared" si="16"/>
        <v>0.15</v>
      </c>
      <c r="E52">
        <f t="shared" si="17"/>
        <v>321</v>
      </c>
      <c r="H52">
        <f>IF(C52&lt;$D$12,0,C52-$D$12)</f>
        <v>0</v>
      </c>
      <c r="J52">
        <f t="shared" si="4"/>
        <v>0.15</v>
      </c>
      <c r="K52">
        <f>IF(C52&gt;$D$12,$D$12,C52)</f>
        <v>3.4574830055199559</v>
      </c>
      <c r="L52">
        <f t="shared" si="18"/>
        <v>3.307483005519956</v>
      </c>
      <c r="M52">
        <f t="shared" ref="M52:M67" si="19">+(L52+L51)*1/2</f>
        <v>3.3246835611721792</v>
      </c>
      <c r="N52">
        <f>IF(E52=0,0,A52)</f>
        <v>35</v>
      </c>
      <c r="O52">
        <f>IF(C52&gt;$D$12,O51+1,0)</f>
        <v>0</v>
      </c>
    </row>
    <row r="53" spans="1:15">
      <c r="A53">
        <v>36</v>
      </c>
      <c r="B53">
        <f t="shared" si="15"/>
        <v>5.2087330490812045</v>
      </c>
      <c r="C53">
        <f t="shared" si="14"/>
        <v>3.4230818942155095</v>
      </c>
      <c r="D53">
        <f t="shared" si="16"/>
        <v>0.15</v>
      </c>
      <c r="E53">
        <f t="shared" si="17"/>
        <v>320</v>
      </c>
      <c r="H53">
        <f>IF(C53&lt;$D$12,0,C53-$D$12)</f>
        <v>0</v>
      </c>
      <c r="J53">
        <f t="shared" si="4"/>
        <v>0.15</v>
      </c>
      <c r="K53">
        <f>IF(C53&gt;$D$12,$D$12,C53)</f>
        <v>3.4230818942155095</v>
      </c>
      <c r="L53">
        <f t="shared" si="18"/>
        <v>3.2730818942155095</v>
      </c>
      <c r="M53">
        <f t="shared" si="19"/>
        <v>3.2902824498677328</v>
      </c>
      <c r="N53">
        <f>IF(E53=0,0,A53)</f>
        <v>36</v>
      </c>
      <c r="O53">
        <f>IF(C53&gt;$D$12,O52+1,0)</f>
        <v>0</v>
      </c>
    </row>
    <row r="54" spans="1:15">
      <c r="A54">
        <v>37</v>
      </c>
      <c r="B54">
        <f t="shared" si="15"/>
        <v>5.1418775446634024</v>
      </c>
      <c r="C54">
        <f t="shared" si="14"/>
        <v>3.3886807829110634</v>
      </c>
      <c r="D54">
        <f t="shared" si="16"/>
        <v>0.15</v>
      </c>
      <c r="E54">
        <f t="shared" si="17"/>
        <v>319</v>
      </c>
      <c r="H54">
        <f>IF(C54&lt;$D$12,0,C54-$D$12)</f>
        <v>0</v>
      </c>
      <c r="J54">
        <f t="shared" si="4"/>
        <v>0.15</v>
      </c>
      <c r="K54">
        <f>IF(C54&gt;$D$12,$D$12,C54)</f>
        <v>3.3886807829110634</v>
      </c>
      <c r="L54">
        <f t="shared" si="18"/>
        <v>3.2386807829110635</v>
      </c>
      <c r="M54">
        <f t="shared" si="19"/>
        <v>3.2558813385632863</v>
      </c>
      <c r="N54">
        <f>IF(E54=0,0,A54)</f>
        <v>37</v>
      </c>
      <c r="O54">
        <f>IF(C54&gt;$D$12,O53+1,0)</f>
        <v>0</v>
      </c>
    </row>
    <row r="55" spans="1:15">
      <c r="A55">
        <v>38</v>
      </c>
      <c r="B55">
        <f t="shared" si="15"/>
        <v>5.0750220402455994</v>
      </c>
      <c r="C55">
        <f t="shared" si="14"/>
        <v>3.354279671606617</v>
      </c>
      <c r="D55">
        <f t="shared" si="16"/>
        <v>0.15</v>
      </c>
      <c r="E55">
        <f t="shared" si="17"/>
        <v>318</v>
      </c>
      <c r="H55">
        <f>IF(C55&lt;$D$12,0,C55-$D$12)</f>
        <v>0</v>
      </c>
      <c r="J55">
        <f t="shared" si="4"/>
        <v>0.15</v>
      </c>
      <c r="K55">
        <f>IF(C55&gt;$D$12,$D$12,C55)</f>
        <v>3.354279671606617</v>
      </c>
      <c r="L55">
        <f t="shared" si="18"/>
        <v>3.2042796716066171</v>
      </c>
      <c r="M55">
        <f t="shared" si="19"/>
        <v>3.2214802272588403</v>
      </c>
      <c r="N55">
        <f>IF(E55=0,0,A55)</f>
        <v>38</v>
      </c>
      <c r="O55">
        <f>IF(C55&gt;$D$12,O54+1,0)</f>
        <v>0</v>
      </c>
    </row>
    <row r="56" spans="1:15">
      <c r="A56">
        <v>39</v>
      </c>
      <c r="B56">
        <f t="shared" si="15"/>
        <v>5.0081665358277974</v>
      </c>
      <c r="C56">
        <f t="shared" si="14"/>
        <v>3.319878560302171</v>
      </c>
      <c r="D56">
        <f t="shared" si="16"/>
        <v>0.15</v>
      </c>
      <c r="E56">
        <f t="shared" si="17"/>
        <v>317</v>
      </c>
      <c r="H56">
        <f>IF(C56&lt;$D$12,0,C56-$D$12)</f>
        <v>0</v>
      </c>
      <c r="J56">
        <f t="shared" si="4"/>
        <v>0.15</v>
      </c>
      <c r="K56">
        <f>IF(C56&gt;$D$12,$D$12,C56)</f>
        <v>3.319878560302171</v>
      </c>
      <c r="L56">
        <f t="shared" si="18"/>
        <v>3.1698785603021711</v>
      </c>
      <c r="M56">
        <f t="shared" si="19"/>
        <v>3.1870791159543943</v>
      </c>
      <c r="N56">
        <f>IF(E56=0,0,A56)</f>
        <v>39</v>
      </c>
      <c r="O56">
        <f>IF(C56&gt;$D$12,O55+1,0)</f>
        <v>0</v>
      </c>
    </row>
    <row r="57" spans="1:15">
      <c r="A57">
        <v>40</v>
      </c>
      <c r="B57">
        <f t="shared" si="15"/>
        <v>4.9413110314099953</v>
      </c>
      <c r="C57">
        <f t="shared" si="14"/>
        <v>3.2854774489977245</v>
      </c>
      <c r="D57">
        <f t="shared" si="16"/>
        <v>0.15</v>
      </c>
      <c r="E57">
        <f t="shared" si="17"/>
        <v>316</v>
      </c>
      <c r="H57">
        <f>IF(C57&lt;$D$12,0,C57-$D$12)</f>
        <v>0</v>
      </c>
      <c r="J57">
        <f t="shared" si="4"/>
        <v>0.15</v>
      </c>
      <c r="K57">
        <f>IF(C57&gt;$D$12,$D$12,C57)</f>
        <v>3.2854774489977245</v>
      </c>
      <c r="L57">
        <f t="shared" si="18"/>
        <v>3.1354774489977246</v>
      </c>
      <c r="M57">
        <f t="shared" si="19"/>
        <v>3.1526780046499479</v>
      </c>
      <c r="N57">
        <f>IF(E57=0,0,A57)</f>
        <v>40</v>
      </c>
      <c r="O57">
        <f>IF(C57&gt;$D$12,O56+1,0)</f>
        <v>0</v>
      </c>
    </row>
    <row r="58" spans="1:15">
      <c r="A58">
        <v>41</v>
      </c>
      <c r="B58">
        <f t="shared" si="15"/>
        <v>4.8744555269921932</v>
      </c>
      <c r="C58">
        <f t="shared" si="14"/>
        <v>3.2510763376932781</v>
      </c>
      <c r="D58">
        <f t="shared" si="16"/>
        <v>0.15</v>
      </c>
      <c r="E58">
        <f t="shared" si="17"/>
        <v>315</v>
      </c>
      <c r="H58">
        <f>IF(C58&lt;$D$12,0,C58-$D$12)</f>
        <v>0</v>
      </c>
      <c r="J58">
        <f t="shared" si="4"/>
        <v>0.15</v>
      </c>
      <c r="K58">
        <f>IF(C58&gt;$D$12,$D$12,C58)</f>
        <v>3.2510763376932781</v>
      </c>
      <c r="L58">
        <f t="shared" si="18"/>
        <v>3.1010763376932782</v>
      </c>
      <c r="M58">
        <f t="shared" si="19"/>
        <v>3.1182768933455014</v>
      </c>
      <c r="N58">
        <f>IF(E58=0,0,A58)</f>
        <v>41</v>
      </c>
      <c r="O58">
        <f>IF(C58&gt;$D$12,O57+1,0)</f>
        <v>0</v>
      </c>
    </row>
    <row r="59" spans="1:15">
      <c r="A59">
        <v>42</v>
      </c>
      <c r="B59">
        <f t="shared" si="15"/>
        <v>4.8076000225743902</v>
      </c>
      <c r="C59">
        <f t="shared" si="14"/>
        <v>3.2166752263888321</v>
      </c>
      <c r="D59">
        <f t="shared" si="16"/>
        <v>0.15</v>
      </c>
      <c r="E59">
        <f t="shared" si="17"/>
        <v>314</v>
      </c>
      <c r="H59">
        <f>IF(C59&lt;$D$12,0,C59-$D$12)</f>
        <v>0</v>
      </c>
      <c r="J59">
        <f t="shared" si="4"/>
        <v>0.15</v>
      </c>
      <c r="K59">
        <f>IF(C59&gt;$D$12,$D$12,C59)</f>
        <v>3.2166752263888321</v>
      </c>
      <c r="L59">
        <f t="shared" si="18"/>
        <v>3.0666752263888322</v>
      </c>
      <c r="M59">
        <f t="shared" si="19"/>
        <v>3.0838757820410549</v>
      </c>
      <c r="N59">
        <f>IF(E59=0,0,A59)</f>
        <v>42</v>
      </c>
      <c r="O59">
        <f>IF(C59&gt;$D$12,O58+1,0)</f>
        <v>0</v>
      </c>
    </row>
    <row r="60" spans="1:15">
      <c r="A60">
        <v>43</v>
      </c>
      <c r="B60">
        <f t="shared" si="15"/>
        <v>4.7407445181565881</v>
      </c>
      <c r="C60">
        <f t="shared" si="14"/>
        <v>3.1822741150843856</v>
      </c>
      <c r="D60">
        <f t="shared" si="16"/>
        <v>0.15</v>
      </c>
      <c r="E60">
        <f t="shared" si="17"/>
        <v>313</v>
      </c>
      <c r="H60">
        <f>IF(C60&lt;$D$12,0,C60-$D$12)</f>
        <v>0</v>
      </c>
      <c r="J60">
        <f t="shared" si="4"/>
        <v>0.15</v>
      </c>
      <c r="K60">
        <f>IF(C60&gt;$D$12,$D$12,C60)</f>
        <v>3.1822741150843856</v>
      </c>
      <c r="L60">
        <f t="shared" si="18"/>
        <v>3.0322741150843857</v>
      </c>
      <c r="M60">
        <f t="shared" si="19"/>
        <v>3.0494746707366089</v>
      </c>
      <c r="N60">
        <f>IF(E60=0,0,A60)</f>
        <v>43</v>
      </c>
      <c r="O60">
        <f>IF(C60&gt;$D$12,O59+1,0)</f>
        <v>0</v>
      </c>
    </row>
    <row r="61" spans="1:15">
      <c r="A61">
        <v>44</v>
      </c>
      <c r="B61">
        <f t="shared" si="15"/>
        <v>4.6738890137387861</v>
      </c>
      <c r="C61">
        <f t="shared" si="14"/>
        <v>3.1478730037799396</v>
      </c>
      <c r="D61">
        <f t="shared" si="16"/>
        <v>0.15</v>
      </c>
      <c r="E61">
        <f t="shared" si="17"/>
        <v>312</v>
      </c>
      <c r="H61">
        <f>IF(C61&lt;$D$12,0,C61-$D$12)</f>
        <v>0</v>
      </c>
      <c r="J61">
        <f t="shared" si="4"/>
        <v>0.15</v>
      </c>
      <c r="K61">
        <f>IF(C61&gt;$D$12,$D$12,C61)</f>
        <v>3.1478730037799396</v>
      </c>
      <c r="L61">
        <f t="shared" si="18"/>
        <v>2.9978730037799397</v>
      </c>
      <c r="M61">
        <f t="shared" si="19"/>
        <v>3.0150735594321629</v>
      </c>
      <c r="N61">
        <f>IF(E61=0,0,A61)</f>
        <v>44</v>
      </c>
      <c r="O61">
        <f>IF(C61&gt;$D$12,O60+1,0)</f>
        <v>0</v>
      </c>
    </row>
    <row r="62" spans="1:15">
      <c r="A62">
        <v>45</v>
      </c>
      <c r="B62">
        <f t="shared" si="15"/>
        <v>4.6070335093209831</v>
      </c>
      <c r="C62">
        <f t="shared" si="14"/>
        <v>3.1134718924754932</v>
      </c>
      <c r="D62">
        <f t="shared" si="16"/>
        <v>0.15</v>
      </c>
      <c r="E62">
        <f t="shared" si="17"/>
        <v>311</v>
      </c>
      <c r="H62">
        <f>IF(C62&lt;$D$12,0,C62-$D$12)</f>
        <v>0</v>
      </c>
      <c r="J62">
        <f t="shared" si="4"/>
        <v>0.15</v>
      </c>
      <c r="K62">
        <f>IF(C62&gt;$D$12,$D$12,C62)</f>
        <v>3.1134718924754932</v>
      </c>
      <c r="L62">
        <f t="shared" si="18"/>
        <v>2.9634718924754933</v>
      </c>
      <c r="M62">
        <f t="shared" si="19"/>
        <v>2.9806724481277165</v>
      </c>
      <c r="N62">
        <f>IF(E62=0,0,A62)</f>
        <v>45</v>
      </c>
      <c r="O62">
        <f>IF(C62&gt;$D$12,O61+1,0)</f>
        <v>0</v>
      </c>
    </row>
    <row r="63" spans="1:15">
      <c r="A63">
        <v>46</v>
      </c>
      <c r="B63">
        <f t="shared" si="15"/>
        <v>4.540178004903181</v>
      </c>
      <c r="C63">
        <f t="shared" si="14"/>
        <v>3.0790707811710467</v>
      </c>
      <c r="D63">
        <f t="shared" si="16"/>
        <v>0.15</v>
      </c>
      <c r="E63">
        <f t="shared" si="17"/>
        <v>310</v>
      </c>
      <c r="H63">
        <f>IF(C63&lt;$D$12,0,C63-$D$12)</f>
        <v>0</v>
      </c>
      <c r="J63">
        <f t="shared" si="4"/>
        <v>0.15</v>
      </c>
      <c r="K63">
        <f>IF(C63&gt;$D$12,$D$12,C63)</f>
        <v>3.0790707811710467</v>
      </c>
      <c r="L63">
        <f t="shared" si="18"/>
        <v>2.9290707811710468</v>
      </c>
      <c r="M63">
        <f t="shared" si="19"/>
        <v>2.94627133682327</v>
      </c>
      <c r="N63">
        <f>IF(E63=0,0,A63)</f>
        <v>46</v>
      </c>
      <c r="O63">
        <f>IF(C63&gt;$D$12,O62+1,0)</f>
        <v>0</v>
      </c>
    </row>
    <row r="64" spans="1:15">
      <c r="A64">
        <v>47</v>
      </c>
      <c r="B64">
        <f t="shared" si="15"/>
        <v>4.4733225004853789</v>
      </c>
      <c r="C64">
        <f t="shared" ref="C64:C75" si="20">+$C$47-($C$47-$C$77)/30*(A64-30)</f>
        <v>3.0446696698666007</v>
      </c>
      <c r="D64">
        <f t="shared" si="16"/>
        <v>0.15</v>
      </c>
      <c r="E64">
        <f t="shared" si="17"/>
        <v>309</v>
      </c>
      <c r="H64">
        <f>IF(C64&lt;$D$12,0,C64-$D$12)</f>
        <v>0</v>
      </c>
      <c r="J64">
        <f t="shared" si="4"/>
        <v>0.15</v>
      </c>
      <c r="K64">
        <f>IF(C64&gt;$D$12,$D$12,C64)</f>
        <v>3.0446696698666007</v>
      </c>
      <c r="L64">
        <f t="shared" si="18"/>
        <v>2.8946696698666008</v>
      </c>
      <c r="M64">
        <f t="shared" si="19"/>
        <v>2.9118702255188236</v>
      </c>
      <c r="N64">
        <f>IF(E64=0,0,A64)</f>
        <v>47</v>
      </c>
      <c r="O64">
        <f>IF(C64&gt;$D$12,O63+1,0)</f>
        <v>0</v>
      </c>
    </row>
    <row r="65" spans="1:15">
      <c r="A65">
        <v>48</v>
      </c>
      <c r="B65">
        <f t="shared" ref="B65:B76" si="21">+$B$47-($B$47-$B$77)/30*(A65-30)</f>
        <v>4.4064669960675769</v>
      </c>
      <c r="C65">
        <f t="shared" si="20"/>
        <v>3.0102685585621543</v>
      </c>
      <c r="D65">
        <f t="shared" si="16"/>
        <v>0.15</v>
      </c>
      <c r="E65">
        <f t="shared" si="17"/>
        <v>308</v>
      </c>
      <c r="H65">
        <f>IF(C65&lt;$D$12,0,C65-$D$12)</f>
        <v>0</v>
      </c>
      <c r="J65">
        <f t="shared" si="4"/>
        <v>0.15</v>
      </c>
      <c r="K65">
        <f>IF(C65&gt;$D$12,$D$12,C65)</f>
        <v>3.0102685585621543</v>
      </c>
      <c r="L65">
        <f t="shared" si="18"/>
        <v>2.8602685585621543</v>
      </c>
      <c r="M65">
        <f t="shared" si="19"/>
        <v>2.8774691142143776</v>
      </c>
      <c r="N65">
        <f>IF(E65=0,0,A65)</f>
        <v>48</v>
      </c>
      <c r="O65">
        <f>IF(C65&gt;$D$12,O64+1,0)</f>
        <v>0</v>
      </c>
    </row>
    <row r="66" spans="1:15">
      <c r="A66">
        <v>49</v>
      </c>
      <c r="B66">
        <f t="shared" si="21"/>
        <v>4.3396114916497739</v>
      </c>
      <c r="C66">
        <f t="shared" si="20"/>
        <v>2.9758674472577082</v>
      </c>
      <c r="D66">
        <f t="shared" si="16"/>
        <v>0.15</v>
      </c>
      <c r="E66">
        <f t="shared" si="17"/>
        <v>307</v>
      </c>
      <c r="H66">
        <f>IF(C66&lt;$D$12,0,C66-$D$12)</f>
        <v>0</v>
      </c>
      <c r="J66">
        <f t="shared" si="4"/>
        <v>0.15</v>
      </c>
      <c r="K66">
        <f>IF(C66&gt;$D$12,$D$12,C66)</f>
        <v>2.9758674472577082</v>
      </c>
      <c r="L66">
        <f t="shared" si="18"/>
        <v>2.8258674472577083</v>
      </c>
      <c r="M66">
        <f t="shared" si="19"/>
        <v>2.8430680029099316</v>
      </c>
      <c r="N66">
        <f>IF(E66=0,0,A66)</f>
        <v>49</v>
      </c>
      <c r="O66">
        <f>IF(C66&gt;$D$12,O65+1,0)</f>
        <v>0</v>
      </c>
    </row>
    <row r="67" spans="1:15">
      <c r="A67">
        <v>50</v>
      </c>
      <c r="B67">
        <f t="shared" si="21"/>
        <v>4.2727559872319718</v>
      </c>
      <c r="C67">
        <f t="shared" si="20"/>
        <v>2.9414663359532618</v>
      </c>
      <c r="D67">
        <f t="shared" ref="D67:D82" si="22">IF(C67&lt;($D$13+$F$12),C67,$D$13)</f>
        <v>0.15</v>
      </c>
      <c r="E67">
        <f t="shared" ref="E67:E82" si="23">IF(D67=$D$13,IF(C67&lt;$D$12,E68+1,0),0)</f>
        <v>306</v>
      </c>
      <c r="H67">
        <f>IF(C67&lt;$D$12,0,C67-$D$12)</f>
        <v>0</v>
      </c>
      <c r="J67">
        <f t="shared" si="4"/>
        <v>0.15</v>
      </c>
      <c r="K67">
        <f>IF(C67&gt;$D$12,$D$12,C67)</f>
        <v>2.9414663359532618</v>
      </c>
      <c r="L67">
        <f t="shared" ref="L67:L82" si="24">+K67-J67</f>
        <v>2.7914663359532619</v>
      </c>
      <c r="M67">
        <f t="shared" si="19"/>
        <v>2.8086668916054851</v>
      </c>
      <c r="N67">
        <f>IF(E67=0,0,A67)</f>
        <v>50</v>
      </c>
      <c r="O67">
        <f>IF(C67&gt;$D$12,O66+1,0)</f>
        <v>0</v>
      </c>
    </row>
    <row r="68" spans="1:15">
      <c r="A68">
        <v>51</v>
      </c>
      <c r="B68">
        <f t="shared" si="21"/>
        <v>4.2059004828141688</v>
      </c>
      <c r="C68">
        <f t="shared" si="20"/>
        <v>2.9070652246488153</v>
      </c>
      <c r="D68">
        <f t="shared" si="22"/>
        <v>0.15</v>
      </c>
      <c r="E68">
        <f t="shared" si="23"/>
        <v>305</v>
      </c>
      <c r="H68">
        <f>IF(C68&lt;$D$12,0,C68-$D$12)</f>
        <v>0</v>
      </c>
      <c r="J68">
        <f t="shared" si="4"/>
        <v>0.15</v>
      </c>
      <c r="K68">
        <f>IF(C68&gt;$D$12,$D$12,C68)</f>
        <v>2.9070652246488153</v>
      </c>
      <c r="L68">
        <f t="shared" si="24"/>
        <v>2.7570652246488154</v>
      </c>
      <c r="M68">
        <f t="shared" ref="M68:M83" si="25">+(L68+L67)*1/2</f>
        <v>2.7742657803010387</v>
      </c>
      <c r="N68">
        <f>IF(E68=0,0,A68)</f>
        <v>51</v>
      </c>
      <c r="O68">
        <f>IF(C68&gt;$D$12,O67+1,0)</f>
        <v>0</v>
      </c>
    </row>
    <row r="69" spans="1:15">
      <c r="A69">
        <v>52</v>
      </c>
      <c r="B69">
        <f t="shared" si="21"/>
        <v>4.1390449783963668</v>
      </c>
      <c r="C69">
        <f t="shared" si="20"/>
        <v>2.8726641133443693</v>
      </c>
      <c r="D69">
        <f t="shared" si="22"/>
        <v>0.15</v>
      </c>
      <c r="E69">
        <f t="shared" si="23"/>
        <v>304</v>
      </c>
      <c r="H69">
        <f>IF(C69&lt;$D$12,0,C69-$D$12)</f>
        <v>0</v>
      </c>
      <c r="J69">
        <f t="shared" si="4"/>
        <v>0.15</v>
      </c>
      <c r="K69">
        <f>IF(C69&gt;$D$12,$D$12,C69)</f>
        <v>2.8726641133443693</v>
      </c>
      <c r="L69">
        <f t="shared" si="24"/>
        <v>2.7226641133443694</v>
      </c>
      <c r="M69">
        <f t="shared" si="25"/>
        <v>2.7398646689965922</v>
      </c>
      <c r="N69">
        <f>IF(E69=0,0,A69)</f>
        <v>52</v>
      </c>
      <c r="O69">
        <f>IF(C69&gt;$D$12,O68+1,0)</f>
        <v>0</v>
      </c>
    </row>
    <row r="70" spans="1:15">
      <c r="A70">
        <v>53</v>
      </c>
      <c r="B70">
        <f t="shared" si="21"/>
        <v>4.0721894739785647</v>
      </c>
      <c r="C70">
        <f t="shared" si="20"/>
        <v>2.8382630020399229</v>
      </c>
      <c r="D70">
        <f t="shared" si="22"/>
        <v>0.15</v>
      </c>
      <c r="E70">
        <f t="shared" si="23"/>
        <v>303</v>
      </c>
      <c r="H70">
        <f>IF(C70&lt;$D$12,0,C70-$D$12)</f>
        <v>0</v>
      </c>
      <c r="J70">
        <f t="shared" si="4"/>
        <v>0.15</v>
      </c>
      <c r="K70">
        <f>IF(C70&gt;$D$12,$D$12,C70)</f>
        <v>2.8382630020399229</v>
      </c>
      <c r="L70">
        <f t="shared" si="24"/>
        <v>2.688263002039923</v>
      </c>
      <c r="M70">
        <f t="shared" si="25"/>
        <v>2.7054635576921462</v>
      </c>
      <c r="N70">
        <f>IF(E70=0,0,A70)</f>
        <v>53</v>
      </c>
      <c r="O70">
        <f>IF(C70&gt;$D$12,O69+1,0)</f>
        <v>0</v>
      </c>
    </row>
    <row r="71" spans="1:15">
      <c r="A71">
        <v>54</v>
      </c>
      <c r="B71">
        <f t="shared" si="21"/>
        <v>4.0053339695607626</v>
      </c>
      <c r="C71">
        <f t="shared" si="20"/>
        <v>2.8038618907354769</v>
      </c>
      <c r="D71">
        <f t="shared" si="22"/>
        <v>0.15</v>
      </c>
      <c r="E71">
        <f t="shared" si="23"/>
        <v>302</v>
      </c>
      <c r="H71">
        <f>IF(C71&lt;$D$12,0,C71-$D$12)</f>
        <v>0</v>
      </c>
      <c r="J71">
        <f t="shared" si="4"/>
        <v>0.15</v>
      </c>
      <c r="K71">
        <f>IF(C71&gt;$D$12,$D$12,C71)</f>
        <v>2.8038618907354769</v>
      </c>
      <c r="L71">
        <f t="shared" si="24"/>
        <v>2.653861890735477</v>
      </c>
      <c r="M71">
        <f t="shared" si="25"/>
        <v>2.6710624463877002</v>
      </c>
      <c r="N71">
        <f>IF(E71=0,0,A71)</f>
        <v>54</v>
      </c>
      <c r="O71">
        <f>IF(C71&gt;$D$12,O70+1,0)</f>
        <v>0</v>
      </c>
    </row>
    <row r="72" spans="1:15">
      <c r="A72">
        <v>55</v>
      </c>
      <c r="B72">
        <f t="shared" si="21"/>
        <v>3.9384784651429596</v>
      </c>
      <c r="C72">
        <f t="shared" si="20"/>
        <v>2.7694607794310304</v>
      </c>
      <c r="D72">
        <f t="shared" si="22"/>
        <v>0.15</v>
      </c>
      <c r="E72">
        <f t="shared" si="23"/>
        <v>301</v>
      </c>
      <c r="H72">
        <f>IF(C72&lt;$D$12,0,C72-$D$12)</f>
        <v>0</v>
      </c>
      <c r="J72">
        <f t="shared" si="4"/>
        <v>0.15</v>
      </c>
      <c r="K72">
        <f>IF(C72&gt;$D$12,$D$12,C72)</f>
        <v>2.7694607794310304</v>
      </c>
      <c r="L72">
        <f t="shared" si="24"/>
        <v>2.6194607794310305</v>
      </c>
      <c r="M72">
        <f t="shared" si="25"/>
        <v>2.6366613350832537</v>
      </c>
      <c r="N72">
        <f>IF(E72=0,0,A72)</f>
        <v>55</v>
      </c>
      <c r="O72">
        <f>IF(C72&gt;$D$12,O71+1,0)</f>
        <v>0</v>
      </c>
    </row>
    <row r="73" spans="1:15">
      <c r="A73">
        <v>56</v>
      </c>
      <c r="B73">
        <f t="shared" si="21"/>
        <v>3.8716229607251575</v>
      </c>
      <c r="C73">
        <f t="shared" si="20"/>
        <v>2.735059668126584</v>
      </c>
      <c r="D73">
        <f t="shared" si="22"/>
        <v>0.15</v>
      </c>
      <c r="E73">
        <f t="shared" si="23"/>
        <v>300</v>
      </c>
      <c r="H73">
        <f>IF(C73&lt;$D$12,0,C73-$D$12)</f>
        <v>0</v>
      </c>
      <c r="J73">
        <f t="shared" si="4"/>
        <v>0.15</v>
      </c>
      <c r="K73">
        <f>IF(C73&gt;$D$12,$D$12,C73)</f>
        <v>2.735059668126584</v>
      </c>
      <c r="L73">
        <f t="shared" si="24"/>
        <v>2.5850596681265841</v>
      </c>
      <c r="M73">
        <f t="shared" si="25"/>
        <v>2.6022602237788073</v>
      </c>
      <c r="N73">
        <f>IF(E73=0,0,A73)</f>
        <v>56</v>
      </c>
      <c r="O73">
        <f>IF(C73&gt;$D$12,O72+1,0)</f>
        <v>0</v>
      </c>
    </row>
    <row r="74" spans="1:15">
      <c r="A74">
        <v>57</v>
      </c>
      <c r="B74">
        <f t="shared" si="21"/>
        <v>3.804767456307355</v>
      </c>
      <c r="C74">
        <f t="shared" si="20"/>
        <v>2.700658556822138</v>
      </c>
      <c r="D74">
        <f t="shared" si="22"/>
        <v>0.15</v>
      </c>
      <c r="E74">
        <f t="shared" si="23"/>
        <v>299</v>
      </c>
      <c r="H74">
        <f>IF(C74&lt;$D$12,0,C74-$D$12)</f>
        <v>0</v>
      </c>
      <c r="J74">
        <f t="shared" si="4"/>
        <v>0.15</v>
      </c>
      <c r="K74">
        <f>IF(C74&gt;$D$12,$D$12,C74)</f>
        <v>2.700658556822138</v>
      </c>
      <c r="L74">
        <f t="shared" si="24"/>
        <v>2.550658556822138</v>
      </c>
      <c r="M74">
        <f t="shared" si="25"/>
        <v>2.5678591124743608</v>
      </c>
      <c r="N74">
        <f>IF(E74=0,0,A74)</f>
        <v>57</v>
      </c>
      <c r="O74">
        <f>IF(C74&gt;$D$12,O73+1,0)</f>
        <v>0</v>
      </c>
    </row>
    <row r="75" spans="1:15">
      <c r="A75">
        <v>58</v>
      </c>
      <c r="B75">
        <f t="shared" si="21"/>
        <v>3.7379119518895525</v>
      </c>
      <c r="C75">
        <f t="shared" si="20"/>
        <v>2.6662574455176919</v>
      </c>
      <c r="D75">
        <f t="shared" si="22"/>
        <v>0.15</v>
      </c>
      <c r="E75">
        <f t="shared" si="23"/>
        <v>298</v>
      </c>
      <c r="H75">
        <f>IF(C75&lt;$D$12,0,C75-$D$12)</f>
        <v>0</v>
      </c>
      <c r="J75">
        <f t="shared" si="4"/>
        <v>0.15</v>
      </c>
      <c r="K75">
        <f>IF(C75&gt;$D$12,$D$12,C75)</f>
        <v>2.6662574455176919</v>
      </c>
      <c r="L75">
        <f t="shared" si="24"/>
        <v>2.516257445517692</v>
      </c>
      <c r="M75">
        <f t="shared" si="25"/>
        <v>2.5334580011699153</v>
      </c>
      <c r="N75">
        <f>IF(E75=0,0,A75)</f>
        <v>58</v>
      </c>
      <c r="O75">
        <f>IF(C75&gt;$D$12,O74+1,0)</f>
        <v>0</v>
      </c>
    </row>
    <row r="76" spans="1:15">
      <c r="A76">
        <v>59</v>
      </c>
      <c r="B76">
        <f t="shared" si="21"/>
        <v>3.6710564474717504</v>
      </c>
      <c r="C76">
        <f>+$C$47-($C$47-$C$77)/30*(A76-30)</f>
        <v>2.6318563342132455</v>
      </c>
      <c r="D76">
        <f t="shared" si="22"/>
        <v>0.15</v>
      </c>
      <c r="E76">
        <f t="shared" si="23"/>
        <v>297</v>
      </c>
      <c r="H76">
        <f>IF(C76&lt;$D$12,0,C76-$D$12)</f>
        <v>0</v>
      </c>
      <c r="J76">
        <f t="shared" si="4"/>
        <v>0.15</v>
      </c>
      <c r="K76">
        <f>IF(C76&gt;$D$12,$D$12,C76)</f>
        <v>2.6318563342132455</v>
      </c>
      <c r="L76">
        <f t="shared" si="24"/>
        <v>2.4818563342132456</v>
      </c>
      <c r="M76">
        <f t="shared" si="25"/>
        <v>2.4990568898654688</v>
      </c>
      <c r="N76">
        <f>IF(E76=0,0,A76)</f>
        <v>59</v>
      </c>
      <c r="O76">
        <f>IF(C76&gt;$D$12,O75+1,0)</f>
        <v>0</v>
      </c>
    </row>
    <row r="77" spans="1:15">
      <c r="A77">
        <v>60</v>
      </c>
      <c r="B77" s="1">
        <f>+B5</f>
        <v>3.6042009430539479</v>
      </c>
      <c r="C77" s="1">
        <f>+C5</f>
        <v>2.597455222908799</v>
      </c>
      <c r="D77">
        <f t="shared" si="22"/>
        <v>0.15</v>
      </c>
      <c r="E77">
        <f t="shared" si="23"/>
        <v>296</v>
      </c>
      <c r="H77">
        <f>IF(C77&lt;$D$12,0,C77-$D$12)</f>
        <v>0</v>
      </c>
      <c r="J77">
        <f t="shared" si="4"/>
        <v>0.15</v>
      </c>
      <c r="K77">
        <f>IF(C77&gt;$D$12,$D$12,C77)</f>
        <v>2.597455222908799</v>
      </c>
      <c r="L77">
        <f t="shared" si="24"/>
        <v>2.4474552229087991</v>
      </c>
      <c r="M77">
        <f t="shared" si="25"/>
        <v>2.4646557785610224</v>
      </c>
      <c r="N77">
        <f>IF(E77=0,0,A77)</f>
        <v>60</v>
      </c>
      <c r="O77">
        <f>IF(C77&gt;$D$12,O76+1,0)</f>
        <v>0</v>
      </c>
    </row>
    <row r="78" spans="1:15">
      <c r="A78">
        <v>61</v>
      </c>
      <c r="B78">
        <f>+$B$77-($B$77-$B$108)/31*(A78-60)</f>
        <v>3.5767674084995287</v>
      </c>
      <c r="C78">
        <f t="shared" ref="C78:C93" si="26">+$C$77-($C$77-$C$108)/31*(A78-60)</f>
        <v>2.5792347873096668</v>
      </c>
      <c r="D78">
        <f t="shared" si="22"/>
        <v>0.15</v>
      </c>
      <c r="E78">
        <f t="shared" si="23"/>
        <v>295</v>
      </c>
      <c r="H78">
        <f>IF(C78&lt;$D$12,0,C78-$D$12)</f>
        <v>0</v>
      </c>
      <c r="J78">
        <f t="shared" si="4"/>
        <v>0.15</v>
      </c>
      <c r="K78">
        <f>IF(C78&gt;$D$12,$D$12,C78)</f>
        <v>2.5792347873096668</v>
      </c>
      <c r="L78">
        <f t="shared" si="24"/>
        <v>2.4292347873096669</v>
      </c>
      <c r="M78">
        <f t="shared" si="25"/>
        <v>2.438345005109233</v>
      </c>
      <c r="N78">
        <f>IF(E78=0,0,A78)</f>
        <v>61</v>
      </c>
      <c r="O78">
        <f>IF(C78&gt;$D$12,O77+1,0)</f>
        <v>0</v>
      </c>
    </row>
    <row r="79" spans="1:15">
      <c r="A79">
        <v>62</v>
      </c>
      <c r="B79">
        <f t="shared" ref="B79:B94" si="27">+$B$77-($B$77-$B$108)/31*(A79-60)</f>
        <v>3.5493338739451099</v>
      </c>
      <c r="C79">
        <f t="shared" si="26"/>
        <v>2.5610143517105346</v>
      </c>
      <c r="D79">
        <f t="shared" si="22"/>
        <v>0.15</v>
      </c>
      <c r="E79">
        <f t="shared" si="23"/>
        <v>294</v>
      </c>
      <c r="H79">
        <f>IF(C79&lt;$D$12,0,C79-$D$12)</f>
        <v>0</v>
      </c>
      <c r="J79">
        <f t="shared" si="4"/>
        <v>0.15</v>
      </c>
      <c r="K79">
        <f>IF(C79&gt;$D$12,$D$12,C79)</f>
        <v>2.5610143517105346</v>
      </c>
      <c r="L79">
        <f t="shared" si="24"/>
        <v>2.4110143517105347</v>
      </c>
      <c r="M79">
        <f t="shared" si="25"/>
        <v>2.4201245695101008</v>
      </c>
      <c r="N79">
        <f>IF(E79=0,0,A79)</f>
        <v>62</v>
      </c>
      <c r="O79">
        <f>IF(C79&gt;$D$12,O78+1,0)</f>
        <v>0</v>
      </c>
    </row>
    <row r="80" spans="1:15">
      <c r="A80">
        <v>63</v>
      </c>
      <c r="B80">
        <f t="shared" si="27"/>
        <v>3.5219003393906907</v>
      </c>
      <c r="C80">
        <f t="shared" si="26"/>
        <v>2.5427939161114024</v>
      </c>
      <c r="D80">
        <f t="shared" si="22"/>
        <v>0.15</v>
      </c>
      <c r="E80">
        <f t="shared" si="23"/>
        <v>293</v>
      </c>
      <c r="H80">
        <f>IF(C80&lt;$D$12,0,C80-$D$12)</f>
        <v>0</v>
      </c>
      <c r="J80">
        <f t="shared" si="4"/>
        <v>0.15</v>
      </c>
      <c r="K80">
        <f>IF(C80&gt;$D$12,$D$12,C80)</f>
        <v>2.5427939161114024</v>
      </c>
      <c r="L80">
        <f t="shared" si="24"/>
        <v>2.3927939161114025</v>
      </c>
      <c r="M80">
        <f t="shared" si="25"/>
        <v>2.4019041339109686</v>
      </c>
      <c r="N80">
        <f>IF(E80=0,0,A80)</f>
        <v>63</v>
      </c>
      <c r="O80">
        <f>IF(C80&gt;$D$12,O79+1,0)</f>
        <v>0</v>
      </c>
    </row>
    <row r="81" spans="1:15">
      <c r="A81">
        <v>64</v>
      </c>
      <c r="B81">
        <f t="shared" si="27"/>
        <v>3.4944668048362715</v>
      </c>
      <c r="C81">
        <f t="shared" si="26"/>
        <v>2.5245734805122702</v>
      </c>
      <c r="D81">
        <f t="shared" si="22"/>
        <v>0.15</v>
      </c>
      <c r="E81">
        <f t="shared" si="23"/>
        <v>292</v>
      </c>
      <c r="H81">
        <f>IF(C81&lt;$D$12,0,C81-$D$12)</f>
        <v>0</v>
      </c>
      <c r="J81">
        <f t="shared" si="4"/>
        <v>0.15</v>
      </c>
      <c r="K81">
        <f>IF(C81&gt;$D$12,$D$12,C81)</f>
        <v>2.5245734805122702</v>
      </c>
      <c r="L81">
        <f t="shared" si="24"/>
        <v>2.3745734805122702</v>
      </c>
      <c r="M81">
        <f t="shared" si="25"/>
        <v>2.3836836983118364</v>
      </c>
      <c r="N81">
        <f>IF(E81=0,0,A81)</f>
        <v>64</v>
      </c>
      <c r="O81">
        <f>IF(C81&gt;$D$12,O80+1,0)</f>
        <v>0</v>
      </c>
    </row>
    <row r="82" spans="1:15">
      <c r="A82">
        <v>65</v>
      </c>
      <c r="B82">
        <f t="shared" si="27"/>
        <v>3.4670332702818527</v>
      </c>
      <c r="C82">
        <f t="shared" si="26"/>
        <v>2.5063530449131379</v>
      </c>
      <c r="D82">
        <f t="shared" si="22"/>
        <v>0.15</v>
      </c>
      <c r="E82">
        <f t="shared" si="23"/>
        <v>291</v>
      </c>
      <c r="H82">
        <f>IF(C82&lt;$D$12,0,C82-$D$12)</f>
        <v>0</v>
      </c>
      <c r="J82">
        <f t="shared" si="4"/>
        <v>0.15</v>
      </c>
      <c r="K82">
        <f>IF(C82&gt;$D$12,$D$12,C82)</f>
        <v>2.5063530449131379</v>
      </c>
      <c r="L82">
        <f t="shared" si="24"/>
        <v>2.356353044913138</v>
      </c>
      <c r="M82">
        <f t="shared" si="25"/>
        <v>2.3654632627127041</v>
      </c>
      <c r="N82">
        <f>IF(E82=0,0,A82)</f>
        <v>65</v>
      </c>
      <c r="O82">
        <f>IF(C82&gt;$D$12,O81+1,0)</f>
        <v>0</v>
      </c>
    </row>
    <row r="83" spans="1:15">
      <c r="A83">
        <v>66</v>
      </c>
      <c r="B83">
        <f t="shared" si="27"/>
        <v>3.4395997357274335</v>
      </c>
      <c r="C83">
        <f t="shared" si="26"/>
        <v>2.4881326093140053</v>
      </c>
      <c r="D83">
        <f t="shared" ref="D83:D98" si="28">IF(C83&lt;($D$13+$F$12),C83,$D$13)</f>
        <v>0.15</v>
      </c>
      <c r="E83">
        <f t="shared" ref="E83:E98" si="29">IF(D83=$D$13,IF(C83&lt;$D$12,E84+1,0),0)</f>
        <v>290</v>
      </c>
      <c r="H83">
        <f>IF(C83&lt;$D$12,0,C83-$D$12)</f>
        <v>0</v>
      </c>
      <c r="J83">
        <f t="shared" ref="J83:J146" si="30">IF(C83&gt;$D$12,0,+D83)</f>
        <v>0.15</v>
      </c>
      <c r="K83">
        <f>IF(C83&gt;$D$12,$D$12,C83)</f>
        <v>2.4881326093140053</v>
      </c>
      <c r="L83">
        <f t="shared" ref="L83:L98" si="31">+K83-J83</f>
        <v>2.3381326093140054</v>
      </c>
      <c r="M83">
        <f t="shared" si="25"/>
        <v>2.3472428271135719</v>
      </c>
      <c r="N83">
        <f>IF(E83=0,0,A83)</f>
        <v>66</v>
      </c>
      <c r="O83">
        <f>IF(C83&gt;$D$12,O82+1,0)</f>
        <v>0</v>
      </c>
    </row>
    <row r="84" spans="1:15">
      <c r="A84">
        <v>67</v>
      </c>
      <c r="B84">
        <f t="shared" si="27"/>
        <v>3.4121662011730143</v>
      </c>
      <c r="C84">
        <f t="shared" si="26"/>
        <v>2.469912173714873</v>
      </c>
      <c r="D84">
        <f t="shared" si="28"/>
        <v>0.15</v>
      </c>
      <c r="E84">
        <f t="shared" si="29"/>
        <v>289</v>
      </c>
      <c r="H84">
        <f>IF(C84&lt;$D$12,0,C84-$D$12)</f>
        <v>0</v>
      </c>
      <c r="J84">
        <f t="shared" si="30"/>
        <v>0.15</v>
      </c>
      <c r="K84">
        <f>IF(C84&gt;$D$12,$D$12,C84)</f>
        <v>2.469912173714873</v>
      </c>
      <c r="L84">
        <f t="shared" si="31"/>
        <v>2.3199121737148731</v>
      </c>
      <c r="M84">
        <f t="shared" ref="M84:M99" si="32">+(L84+L83)*1/2</f>
        <v>2.3290223915144392</v>
      </c>
      <c r="N84">
        <f>IF(E84=0,0,A84)</f>
        <v>67</v>
      </c>
      <c r="O84">
        <f>IF(C84&gt;$D$12,O83+1,0)</f>
        <v>0</v>
      </c>
    </row>
    <row r="85" spans="1:15">
      <c r="A85">
        <v>68</v>
      </c>
      <c r="B85">
        <f t="shared" si="27"/>
        <v>3.3847326666185955</v>
      </c>
      <c r="C85">
        <f t="shared" si="26"/>
        <v>2.4516917381157408</v>
      </c>
      <c r="D85">
        <f t="shared" si="28"/>
        <v>0.15</v>
      </c>
      <c r="E85">
        <f t="shared" si="29"/>
        <v>288</v>
      </c>
      <c r="H85">
        <f>IF(C85&lt;$D$12,0,C85-$D$12)</f>
        <v>0</v>
      </c>
      <c r="J85">
        <f t="shared" si="30"/>
        <v>0.15</v>
      </c>
      <c r="K85">
        <f>IF(C85&gt;$D$12,$D$12,C85)</f>
        <v>2.4516917381157408</v>
      </c>
      <c r="L85">
        <f t="shared" si="31"/>
        <v>2.3016917381157409</v>
      </c>
      <c r="M85">
        <f t="shared" si="32"/>
        <v>2.310801955915307</v>
      </c>
      <c r="N85">
        <f>IF(E85=0,0,A85)</f>
        <v>68</v>
      </c>
      <c r="O85">
        <f>IF(C85&gt;$D$12,O84+1,0)</f>
        <v>0</v>
      </c>
    </row>
    <row r="86" spans="1:15">
      <c r="A86">
        <v>69</v>
      </c>
      <c r="B86">
        <f t="shared" si="27"/>
        <v>3.3572991320641763</v>
      </c>
      <c r="C86">
        <f t="shared" si="26"/>
        <v>2.4334713025166086</v>
      </c>
      <c r="D86">
        <f t="shared" si="28"/>
        <v>0.15</v>
      </c>
      <c r="E86">
        <f t="shared" si="29"/>
        <v>287</v>
      </c>
      <c r="H86">
        <f>IF(C86&lt;$D$12,0,C86-$D$12)</f>
        <v>0</v>
      </c>
      <c r="J86">
        <f t="shared" si="30"/>
        <v>0.15</v>
      </c>
      <c r="K86">
        <f>IF(C86&gt;$D$12,$D$12,C86)</f>
        <v>2.4334713025166086</v>
      </c>
      <c r="L86">
        <f t="shared" si="31"/>
        <v>2.2834713025166087</v>
      </c>
      <c r="M86">
        <f t="shared" si="32"/>
        <v>2.2925815203161748</v>
      </c>
      <c r="N86">
        <f>IF(E86=0,0,A86)</f>
        <v>69</v>
      </c>
      <c r="O86">
        <f>IF(C86&gt;$D$12,O85+1,0)</f>
        <v>0</v>
      </c>
    </row>
    <row r="87" spans="1:15">
      <c r="A87">
        <v>70</v>
      </c>
      <c r="B87">
        <f t="shared" si="27"/>
        <v>3.3298655975097571</v>
      </c>
      <c r="C87">
        <f t="shared" si="26"/>
        <v>2.4152508669174764</v>
      </c>
      <c r="D87">
        <f t="shared" si="28"/>
        <v>0.15</v>
      </c>
      <c r="E87">
        <f t="shared" si="29"/>
        <v>286</v>
      </c>
      <c r="H87">
        <f>IF(C87&lt;$D$12,0,C87-$D$12)</f>
        <v>0</v>
      </c>
      <c r="J87">
        <f t="shared" si="30"/>
        <v>0.15</v>
      </c>
      <c r="K87">
        <f>IF(C87&gt;$D$12,$D$12,C87)</f>
        <v>2.4152508669174764</v>
      </c>
      <c r="L87">
        <f t="shared" si="31"/>
        <v>2.2652508669174765</v>
      </c>
      <c r="M87">
        <f t="shared" si="32"/>
        <v>2.2743610847170426</v>
      </c>
      <c r="N87">
        <f>IF(E87=0,0,A87)</f>
        <v>70</v>
      </c>
      <c r="O87">
        <f>IF(C87&gt;$D$12,O86+1,0)</f>
        <v>0</v>
      </c>
    </row>
    <row r="88" spans="1:15">
      <c r="A88">
        <v>71</v>
      </c>
      <c r="B88">
        <f t="shared" si="27"/>
        <v>3.3024320629553383</v>
      </c>
      <c r="C88">
        <f t="shared" si="26"/>
        <v>2.3970304313183441</v>
      </c>
      <c r="D88">
        <f t="shared" si="28"/>
        <v>0.15</v>
      </c>
      <c r="E88">
        <f t="shared" si="29"/>
        <v>285</v>
      </c>
      <c r="H88">
        <f>IF(C88&lt;$D$12,0,C88-$D$12)</f>
        <v>0</v>
      </c>
      <c r="J88">
        <f t="shared" si="30"/>
        <v>0.15</v>
      </c>
      <c r="K88">
        <f>IF(C88&gt;$D$12,$D$12,C88)</f>
        <v>2.3970304313183441</v>
      </c>
      <c r="L88">
        <f t="shared" si="31"/>
        <v>2.2470304313183442</v>
      </c>
      <c r="M88">
        <f t="shared" si="32"/>
        <v>2.2561406491179103</v>
      </c>
      <c r="N88">
        <f>IF(E88=0,0,A88)</f>
        <v>71</v>
      </c>
      <c r="O88">
        <f>IF(C88&gt;$D$12,O87+1,0)</f>
        <v>0</v>
      </c>
    </row>
    <row r="89" spans="1:15">
      <c r="A89">
        <v>72</v>
      </c>
      <c r="B89">
        <f t="shared" si="27"/>
        <v>3.2749985284009191</v>
      </c>
      <c r="C89">
        <f t="shared" si="26"/>
        <v>2.3788099957192119</v>
      </c>
      <c r="D89">
        <f t="shared" si="28"/>
        <v>0.15</v>
      </c>
      <c r="E89">
        <f t="shared" si="29"/>
        <v>284</v>
      </c>
      <c r="H89">
        <f>IF(C89&lt;$D$12,0,C89-$D$12)</f>
        <v>0</v>
      </c>
      <c r="J89">
        <f t="shared" si="30"/>
        <v>0.15</v>
      </c>
      <c r="K89">
        <f>IF(C89&gt;$D$12,$D$12,C89)</f>
        <v>2.3788099957192119</v>
      </c>
      <c r="L89">
        <f t="shared" si="31"/>
        <v>2.228809995719212</v>
      </c>
      <c r="M89">
        <f t="shared" si="32"/>
        <v>2.2379202135187781</v>
      </c>
      <c r="N89">
        <f>IF(E89=0,0,A89)</f>
        <v>72</v>
      </c>
      <c r="O89">
        <f>IF(C89&gt;$D$12,O88+1,0)</f>
        <v>0</v>
      </c>
    </row>
    <row r="90" spans="1:15">
      <c r="A90">
        <v>73</v>
      </c>
      <c r="B90">
        <f t="shared" si="27"/>
        <v>3.2475649938465003</v>
      </c>
      <c r="C90">
        <f t="shared" si="26"/>
        <v>2.3605895601200797</v>
      </c>
      <c r="D90">
        <f t="shared" si="28"/>
        <v>0.15</v>
      </c>
      <c r="E90">
        <f t="shared" si="29"/>
        <v>283</v>
      </c>
      <c r="H90">
        <f>IF(C90&lt;$D$12,0,C90-$D$12)</f>
        <v>0</v>
      </c>
      <c r="J90">
        <f t="shared" si="30"/>
        <v>0.15</v>
      </c>
      <c r="K90">
        <f>IF(C90&gt;$D$12,$D$12,C90)</f>
        <v>2.3605895601200797</v>
      </c>
      <c r="L90">
        <f t="shared" si="31"/>
        <v>2.2105895601200798</v>
      </c>
      <c r="M90">
        <f t="shared" si="32"/>
        <v>2.2196997779196459</v>
      </c>
      <c r="N90">
        <f>IF(E90=0,0,A90)</f>
        <v>73</v>
      </c>
      <c r="O90">
        <f>IF(C90&gt;$D$12,O89+1,0)</f>
        <v>0</v>
      </c>
    </row>
    <row r="91" spans="1:15">
      <c r="A91">
        <v>74</v>
      </c>
      <c r="B91">
        <f t="shared" si="27"/>
        <v>3.2201314592920811</v>
      </c>
      <c r="C91">
        <f t="shared" si="26"/>
        <v>2.3423691245209475</v>
      </c>
      <c r="D91">
        <f t="shared" si="28"/>
        <v>0.15</v>
      </c>
      <c r="E91">
        <f t="shared" si="29"/>
        <v>282</v>
      </c>
      <c r="H91">
        <f>IF(C91&lt;$D$12,0,C91-$D$12)</f>
        <v>0</v>
      </c>
      <c r="J91">
        <f t="shared" si="30"/>
        <v>0.15</v>
      </c>
      <c r="K91">
        <f>IF(C91&gt;$D$12,$D$12,C91)</f>
        <v>2.3423691245209475</v>
      </c>
      <c r="L91">
        <f t="shared" si="31"/>
        <v>2.1923691245209476</v>
      </c>
      <c r="M91">
        <f t="shared" si="32"/>
        <v>2.2014793423205137</v>
      </c>
      <c r="N91">
        <f>IF(E91=0,0,A91)</f>
        <v>74</v>
      </c>
      <c r="O91">
        <f>IF(C91&gt;$D$12,O90+1,0)</f>
        <v>0</v>
      </c>
    </row>
    <row r="92" spans="1:15">
      <c r="A92">
        <v>75</v>
      </c>
      <c r="B92">
        <f t="shared" si="27"/>
        <v>3.1926979247376619</v>
      </c>
      <c r="C92">
        <f t="shared" si="26"/>
        <v>2.3241486889218153</v>
      </c>
      <c r="D92">
        <f t="shared" si="28"/>
        <v>0.15</v>
      </c>
      <c r="E92">
        <f t="shared" si="29"/>
        <v>281</v>
      </c>
      <c r="H92">
        <f>IF(C92&lt;$D$12,0,C92-$D$12)</f>
        <v>0</v>
      </c>
      <c r="J92">
        <f t="shared" si="30"/>
        <v>0.15</v>
      </c>
      <c r="K92">
        <f>IF(C92&gt;$D$12,$D$12,C92)</f>
        <v>2.3241486889218153</v>
      </c>
      <c r="L92">
        <f t="shared" si="31"/>
        <v>2.1741486889218153</v>
      </c>
      <c r="M92">
        <f t="shared" si="32"/>
        <v>2.1832589067213815</v>
      </c>
      <c r="N92">
        <f>IF(E92=0,0,A92)</f>
        <v>75</v>
      </c>
      <c r="O92">
        <f>IF(C92&gt;$D$12,O91+1,0)</f>
        <v>0</v>
      </c>
    </row>
    <row r="93" spans="1:15">
      <c r="A93">
        <v>76</v>
      </c>
      <c r="B93">
        <f t="shared" si="27"/>
        <v>3.1652643901832431</v>
      </c>
      <c r="C93">
        <f t="shared" si="26"/>
        <v>2.3059282533226826</v>
      </c>
      <c r="D93">
        <f t="shared" si="28"/>
        <v>0.15</v>
      </c>
      <c r="E93">
        <f t="shared" si="29"/>
        <v>280</v>
      </c>
      <c r="H93">
        <f>IF(C93&lt;$D$12,0,C93-$D$12)</f>
        <v>0</v>
      </c>
      <c r="J93">
        <f t="shared" si="30"/>
        <v>0.15</v>
      </c>
      <c r="K93">
        <f>IF(C93&gt;$D$12,$D$12,C93)</f>
        <v>2.3059282533226826</v>
      </c>
      <c r="L93">
        <f t="shared" si="31"/>
        <v>2.1559282533226827</v>
      </c>
      <c r="M93">
        <f t="shared" si="32"/>
        <v>2.1650384711222488</v>
      </c>
      <c r="N93">
        <f>IF(E93=0,0,A93)</f>
        <v>76</v>
      </c>
      <c r="O93">
        <f>IF(C93&gt;$D$12,O92+1,0)</f>
        <v>0</v>
      </c>
    </row>
    <row r="94" spans="1:15">
      <c r="A94">
        <v>77</v>
      </c>
      <c r="B94">
        <f t="shared" si="27"/>
        <v>3.1378308556288239</v>
      </c>
      <c r="C94">
        <f t="shared" ref="C94:C106" si="33">+$C$77-($C$77-$C$108)/31*(A94-60)</f>
        <v>2.2877078177235504</v>
      </c>
      <c r="D94">
        <f t="shared" si="28"/>
        <v>0.15</v>
      </c>
      <c r="E94">
        <f t="shared" si="29"/>
        <v>279</v>
      </c>
      <c r="H94">
        <f>IF(C94&lt;$D$12,0,C94-$D$12)</f>
        <v>0</v>
      </c>
      <c r="J94">
        <f t="shared" si="30"/>
        <v>0.15</v>
      </c>
      <c r="K94">
        <f>IF(C94&gt;$D$12,$D$12,C94)</f>
        <v>2.2877078177235504</v>
      </c>
      <c r="L94">
        <f t="shared" si="31"/>
        <v>2.1377078177235505</v>
      </c>
      <c r="M94">
        <f t="shared" si="32"/>
        <v>2.1468180355231166</v>
      </c>
      <c r="N94">
        <f>IF(E94=0,0,A94)</f>
        <v>77</v>
      </c>
      <c r="O94">
        <f>IF(C94&gt;$D$12,O93+1,0)</f>
        <v>0</v>
      </c>
    </row>
    <row r="95" spans="1:15">
      <c r="A95">
        <v>78</v>
      </c>
      <c r="B95">
        <f t="shared" ref="B95:B107" si="34">+$B$77-($B$77-$B$108)/31*(A95-60)</f>
        <v>3.1103973210744047</v>
      </c>
      <c r="C95">
        <f t="shared" si="33"/>
        <v>2.2694873821244181</v>
      </c>
      <c r="D95">
        <f t="shared" si="28"/>
        <v>0.15</v>
      </c>
      <c r="E95">
        <f t="shared" si="29"/>
        <v>278</v>
      </c>
      <c r="H95">
        <f>IF(C95&lt;$D$12,0,C95-$D$12)</f>
        <v>0</v>
      </c>
      <c r="J95">
        <f t="shared" si="30"/>
        <v>0.15</v>
      </c>
      <c r="K95">
        <f>IF(C95&gt;$D$12,$D$12,C95)</f>
        <v>2.2694873821244181</v>
      </c>
      <c r="L95">
        <f t="shared" si="31"/>
        <v>2.1194873821244182</v>
      </c>
      <c r="M95">
        <f t="shared" si="32"/>
        <v>2.1285975999239843</v>
      </c>
      <c r="N95">
        <f>IF(E95=0,0,A95)</f>
        <v>78</v>
      </c>
      <c r="O95">
        <f>IF(C95&gt;$D$12,O94+1,0)</f>
        <v>0</v>
      </c>
    </row>
    <row r="96" spans="1:15">
      <c r="A96">
        <v>79</v>
      </c>
      <c r="B96">
        <f t="shared" si="34"/>
        <v>3.0829637865199859</v>
      </c>
      <c r="C96">
        <f t="shared" si="33"/>
        <v>2.2512669465252859</v>
      </c>
      <c r="D96">
        <f t="shared" si="28"/>
        <v>0.15</v>
      </c>
      <c r="E96">
        <f t="shared" si="29"/>
        <v>277</v>
      </c>
      <c r="H96">
        <f>IF(C96&lt;$D$12,0,C96-$D$12)</f>
        <v>0</v>
      </c>
      <c r="J96">
        <f t="shared" si="30"/>
        <v>0.15</v>
      </c>
      <c r="K96">
        <f>IF(C96&gt;$D$12,$D$12,C96)</f>
        <v>2.2512669465252859</v>
      </c>
      <c r="L96">
        <f t="shared" si="31"/>
        <v>2.101266946525286</v>
      </c>
      <c r="M96">
        <f t="shared" si="32"/>
        <v>2.1103771643248521</v>
      </c>
      <c r="N96">
        <f>IF(E96=0,0,A96)</f>
        <v>79</v>
      </c>
      <c r="O96">
        <f>IF(C96&gt;$D$12,O95+1,0)</f>
        <v>0</v>
      </c>
    </row>
    <row r="97" spans="1:15">
      <c r="A97">
        <v>80</v>
      </c>
      <c r="B97">
        <f t="shared" si="34"/>
        <v>3.0555302519655667</v>
      </c>
      <c r="C97">
        <f t="shared" si="33"/>
        <v>2.2330465109261537</v>
      </c>
      <c r="D97">
        <f t="shared" si="28"/>
        <v>0.15</v>
      </c>
      <c r="E97">
        <f t="shared" si="29"/>
        <v>276</v>
      </c>
      <c r="H97">
        <f>IF(C97&lt;$D$12,0,C97-$D$12)</f>
        <v>0</v>
      </c>
      <c r="J97">
        <f t="shared" si="30"/>
        <v>0.15</v>
      </c>
      <c r="K97">
        <f>IF(C97&gt;$D$12,$D$12,C97)</f>
        <v>2.2330465109261537</v>
      </c>
      <c r="L97">
        <f t="shared" si="31"/>
        <v>2.0830465109261538</v>
      </c>
      <c r="M97">
        <f t="shared" si="32"/>
        <v>2.0921567287257199</v>
      </c>
      <c r="N97">
        <f>IF(E97=0,0,A97)</f>
        <v>80</v>
      </c>
      <c r="O97">
        <f>IF(C97&gt;$D$12,O96+1,0)</f>
        <v>0</v>
      </c>
    </row>
    <row r="98" spans="1:15">
      <c r="A98">
        <v>81</v>
      </c>
      <c r="B98">
        <f t="shared" si="34"/>
        <v>3.0280967174111479</v>
      </c>
      <c r="C98">
        <f t="shared" si="33"/>
        <v>2.2148260753270215</v>
      </c>
      <c r="D98">
        <f t="shared" si="28"/>
        <v>0.15</v>
      </c>
      <c r="E98">
        <f t="shared" si="29"/>
        <v>275</v>
      </c>
      <c r="H98">
        <f>IF(C98&lt;$D$12,0,C98-$D$12)</f>
        <v>0</v>
      </c>
      <c r="J98">
        <f t="shared" si="30"/>
        <v>0.15</v>
      </c>
      <c r="K98">
        <f>IF(C98&gt;$D$12,$D$12,C98)</f>
        <v>2.2148260753270215</v>
      </c>
      <c r="L98">
        <f t="shared" si="31"/>
        <v>2.0648260753270216</v>
      </c>
      <c r="M98">
        <f t="shared" si="32"/>
        <v>2.0739362931265877</v>
      </c>
      <c r="N98">
        <f>IF(E98=0,0,A98)</f>
        <v>81</v>
      </c>
      <c r="O98">
        <f>IF(C98&gt;$D$12,O97+1,0)</f>
        <v>0</v>
      </c>
    </row>
    <row r="99" spans="1:15">
      <c r="A99">
        <v>82</v>
      </c>
      <c r="B99">
        <f t="shared" si="34"/>
        <v>3.0006631828567287</v>
      </c>
      <c r="C99">
        <f t="shared" si="33"/>
        <v>2.1966056397278892</v>
      </c>
      <c r="D99">
        <f t="shared" ref="D99:D114" si="35">IF(C99&lt;($D$13+$F$12),C99,$D$13)</f>
        <v>0.15</v>
      </c>
      <c r="E99">
        <f t="shared" ref="E99:E114" si="36">IF(D99=$D$13,IF(C99&lt;$D$12,E100+1,0),0)</f>
        <v>274</v>
      </c>
      <c r="H99">
        <f>IF(C99&lt;$D$12,0,C99-$D$12)</f>
        <v>0</v>
      </c>
      <c r="J99">
        <f t="shared" si="30"/>
        <v>0.15</v>
      </c>
      <c r="K99">
        <f>IF(C99&gt;$D$12,$D$12,C99)</f>
        <v>2.1966056397278892</v>
      </c>
      <c r="L99">
        <f t="shared" ref="L99:L114" si="37">+K99-J99</f>
        <v>2.0466056397278893</v>
      </c>
      <c r="M99">
        <f t="shared" si="32"/>
        <v>2.0557158575274554</v>
      </c>
      <c r="N99">
        <f>IF(E99=0,0,A99)</f>
        <v>82</v>
      </c>
      <c r="O99">
        <f>IF(C99&gt;$D$12,O98+1,0)</f>
        <v>0</v>
      </c>
    </row>
    <row r="100" spans="1:15">
      <c r="A100">
        <v>83</v>
      </c>
      <c r="B100">
        <f t="shared" si="34"/>
        <v>2.9732296483023095</v>
      </c>
      <c r="C100">
        <f t="shared" si="33"/>
        <v>2.178385204128757</v>
      </c>
      <c r="D100">
        <f t="shared" si="35"/>
        <v>0.15</v>
      </c>
      <c r="E100">
        <f t="shared" si="36"/>
        <v>273</v>
      </c>
      <c r="H100">
        <f>IF(C100&lt;$D$12,0,C100-$D$12)</f>
        <v>0</v>
      </c>
      <c r="J100">
        <f t="shared" si="30"/>
        <v>0.15</v>
      </c>
      <c r="K100">
        <f>IF(C100&gt;$D$12,$D$12,C100)</f>
        <v>2.178385204128757</v>
      </c>
      <c r="L100">
        <f t="shared" si="37"/>
        <v>2.0283852041287571</v>
      </c>
      <c r="M100">
        <f t="shared" ref="M100:M115" si="38">+(L100+L99)*1/2</f>
        <v>2.0374954219283232</v>
      </c>
      <c r="N100">
        <f>IF(E100=0,0,A100)</f>
        <v>83</v>
      </c>
      <c r="O100">
        <f>IF(C100&gt;$D$12,O99+1,0)</f>
        <v>0</v>
      </c>
    </row>
    <row r="101" spans="1:15">
      <c r="A101">
        <v>84</v>
      </c>
      <c r="B101">
        <f t="shared" si="34"/>
        <v>2.9457961137478907</v>
      </c>
      <c r="C101">
        <f t="shared" si="33"/>
        <v>2.1601647685296248</v>
      </c>
      <c r="D101">
        <f t="shared" si="35"/>
        <v>0.15</v>
      </c>
      <c r="E101">
        <f t="shared" si="36"/>
        <v>272</v>
      </c>
      <c r="H101">
        <f>IF(C101&lt;$D$12,0,C101-$D$12)</f>
        <v>0</v>
      </c>
      <c r="J101">
        <f t="shared" si="30"/>
        <v>0.15</v>
      </c>
      <c r="K101">
        <f>IF(C101&gt;$D$12,$D$12,C101)</f>
        <v>2.1601647685296248</v>
      </c>
      <c r="L101">
        <f t="shared" si="37"/>
        <v>2.0101647685296249</v>
      </c>
      <c r="M101">
        <f t="shared" si="38"/>
        <v>2.019274986329191</v>
      </c>
      <c r="N101">
        <f>IF(E101=0,0,A101)</f>
        <v>84</v>
      </c>
      <c r="O101">
        <f>IF(C101&gt;$D$12,O100+1,0)</f>
        <v>0</v>
      </c>
    </row>
    <row r="102" spans="1:15">
      <c r="A102">
        <v>85</v>
      </c>
      <c r="B102">
        <f t="shared" si="34"/>
        <v>2.9183625791934715</v>
      </c>
      <c r="C102">
        <f t="shared" si="33"/>
        <v>2.1419443329304926</v>
      </c>
      <c r="D102">
        <f t="shared" si="35"/>
        <v>0.15</v>
      </c>
      <c r="E102">
        <f t="shared" si="36"/>
        <v>271</v>
      </c>
      <c r="H102">
        <f>IF(C102&lt;$D$12,0,C102-$D$12)</f>
        <v>0</v>
      </c>
      <c r="J102">
        <f t="shared" si="30"/>
        <v>0.15</v>
      </c>
      <c r="K102">
        <f>IF(C102&gt;$D$12,$D$12,C102)</f>
        <v>2.1419443329304926</v>
      </c>
      <c r="L102">
        <f t="shared" si="37"/>
        <v>1.9919443329304927</v>
      </c>
      <c r="M102">
        <f t="shared" si="38"/>
        <v>2.0010545507300588</v>
      </c>
      <c r="N102">
        <f>IF(E102=0,0,A102)</f>
        <v>85</v>
      </c>
      <c r="O102">
        <f>IF(C102&gt;$D$12,O101+1,0)</f>
        <v>0</v>
      </c>
    </row>
    <row r="103" spans="1:15">
      <c r="A103">
        <v>86</v>
      </c>
      <c r="B103">
        <f t="shared" si="34"/>
        <v>2.8909290446390523</v>
      </c>
      <c r="C103">
        <f t="shared" si="33"/>
        <v>2.1237238973313604</v>
      </c>
      <c r="D103">
        <f t="shared" si="35"/>
        <v>0.15</v>
      </c>
      <c r="E103">
        <f t="shared" si="36"/>
        <v>270</v>
      </c>
      <c r="H103">
        <f>IF(C103&lt;$D$12,0,C103-$D$12)</f>
        <v>0</v>
      </c>
      <c r="J103">
        <f t="shared" si="30"/>
        <v>0.15</v>
      </c>
      <c r="K103">
        <f>IF(C103&gt;$D$12,$D$12,C103)</f>
        <v>2.1237238973313604</v>
      </c>
      <c r="L103">
        <f t="shared" si="37"/>
        <v>1.9737238973313604</v>
      </c>
      <c r="M103">
        <f t="shared" si="38"/>
        <v>1.9828341151309266</v>
      </c>
      <c r="N103">
        <f>IF(E103=0,0,A103)</f>
        <v>86</v>
      </c>
      <c r="O103">
        <f>IF(C103&gt;$D$12,O102+1,0)</f>
        <v>0</v>
      </c>
    </row>
    <row r="104" spans="1:15">
      <c r="A104">
        <v>87</v>
      </c>
      <c r="B104">
        <f t="shared" si="34"/>
        <v>2.8634955100846335</v>
      </c>
      <c r="C104">
        <f t="shared" si="33"/>
        <v>2.1055034617322281</v>
      </c>
      <c r="D104">
        <f t="shared" si="35"/>
        <v>0.15</v>
      </c>
      <c r="E104">
        <f t="shared" si="36"/>
        <v>269</v>
      </c>
      <c r="H104">
        <f>IF(C104&lt;$D$12,0,C104-$D$12)</f>
        <v>0</v>
      </c>
      <c r="J104">
        <f t="shared" si="30"/>
        <v>0.15</v>
      </c>
      <c r="K104">
        <f>IF(C104&gt;$D$12,$D$12,C104)</f>
        <v>2.1055034617322281</v>
      </c>
      <c r="L104">
        <f t="shared" si="37"/>
        <v>1.9555034617322282</v>
      </c>
      <c r="M104">
        <f t="shared" si="38"/>
        <v>1.9646136795317943</v>
      </c>
      <c r="N104">
        <f>IF(E104=0,0,A104)</f>
        <v>87</v>
      </c>
      <c r="O104">
        <f>IF(C104&gt;$D$12,O103+1,0)</f>
        <v>0</v>
      </c>
    </row>
    <row r="105" spans="1:15">
      <c r="A105">
        <v>88</v>
      </c>
      <c r="B105">
        <f t="shared" si="34"/>
        <v>2.8360619755302143</v>
      </c>
      <c r="C105">
        <f t="shared" si="33"/>
        <v>2.0872830261330959</v>
      </c>
      <c r="D105">
        <f t="shared" si="35"/>
        <v>0.15</v>
      </c>
      <c r="E105">
        <f t="shared" si="36"/>
        <v>268</v>
      </c>
      <c r="H105">
        <f>IF(C105&lt;$D$12,0,C105-$D$12)</f>
        <v>0</v>
      </c>
      <c r="J105">
        <f t="shared" si="30"/>
        <v>0.15</v>
      </c>
      <c r="K105">
        <f>IF(C105&gt;$D$12,$D$12,C105)</f>
        <v>2.0872830261330959</v>
      </c>
      <c r="L105">
        <f t="shared" si="37"/>
        <v>1.937283026133096</v>
      </c>
      <c r="M105">
        <f t="shared" si="38"/>
        <v>1.9463932439326621</v>
      </c>
      <c r="N105">
        <f>IF(E105=0,0,A105)</f>
        <v>88</v>
      </c>
      <c r="O105">
        <f>IF(C105&gt;$D$12,O104+1,0)</f>
        <v>0</v>
      </c>
    </row>
    <row r="106" spans="1:15">
      <c r="A106">
        <v>89</v>
      </c>
      <c r="B106">
        <f t="shared" si="34"/>
        <v>2.8086284409757951</v>
      </c>
      <c r="C106">
        <f t="shared" si="33"/>
        <v>2.0690625905339632</v>
      </c>
      <c r="D106">
        <f t="shared" si="35"/>
        <v>0.15</v>
      </c>
      <c r="E106">
        <f t="shared" si="36"/>
        <v>267</v>
      </c>
      <c r="H106">
        <f>IF(C106&lt;$D$12,0,C106-$D$12)</f>
        <v>0</v>
      </c>
      <c r="J106">
        <f t="shared" si="30"/>
        <v>0.15</v>
      </c>
      <c r="K106">
        <f>IF(C106&gt;$D$12,$D$12,C106)</f>
        <v>2.0690625905339632</v>
      </c>
      <c r="L106">
        <f t="shared" si="37"/>
        <v>1.9190625905339633</v>
      </c>
      <c r="M106">
        <f t="shared" si="38"/>
        <v>1.9281728083335297</v>
      </c>
      <c r="N106">
        <f>IF(E106=0,0,A106)</f>
        <v>89</v>
      </c>
      <c r="O106">
        <f>IF(C106&gt;$D$12,O105+1,0)</f>
        <v>0</v>
      </c>
    </row>
    <row r="107" spans="1:15">
      <c r="A107">
        <v>90</v>
      </c>
      <c r="B107">
        <f t="shared" si="34"/>
        <v>2.7811949064213763</v>
      </c>
      <c r="C107">
        <f>+$C$77-($C$77-$C$108)/31*(A107-60)</f>
        <v>2.050842154934831</v>
      </c>
      <c r="D107">
        <f t="shared" si="35"/>
        <v>0.15</v>
      </c>
      <c r="E107">
        <f t="shared" si="36"/>
        <v>266</v>
      </c>
      <c r="H107">
        <f>IF(C107&lt;$D$12,0,C107-$D$12)</f>
        <v>0</v>
      </c>
      <c r="J107">
        <f t="shared" si="30"/>
        <v>0.15</v>
      </c>
      <c r="K107">
        <f>IF(C107&gt;$D$12,$D$12,C107)</f>
        <v>2.050842154934831</v>
      </c>
      <c r="L107">
        <f t="shared" si="37"/>
        <v>1.9008421549348311</v>
      </c>
      <c r="M107">
        <f t="shared" si="38"/>
        <v>1.9099523727343972</v>
      </c>
      <c r="N107">
        <f>IF(E107=0,0,A107)</f>
        <v>90</v>
      </c>
      <c r="O107">
        <f>IF(C107&gt;$D$12,O106+1,0)</f>
        <v>0</v>
      </c>
    </row>
    <row r="108" spans="1:15">
      <c r="A108">
        <v>91</v>
      </c>
      <c r="B108" s="1">
        <f>+B6</f>
        <v>2.7537613718669571</v>
      </c>
      <c r="C108" s="1">
        <f>+C6</f>
        <v>2.0326217193356988</v>
      </c>
      <c r="D108">
        <f t="shared" si="35"/>
        <v>0.15</v>
      </c>
      <c r="E108">
        <f t="shared" si="36"/>
        <v>265</v>
      </c>
      <c r="H108">
        <f>IF(C108&lt;$D$12,0,C108-$D$12)</f>
        <v>0</v>
      </c>
      <c r="J108">
        <f t="shared" si="30"/>
        <v>0.15</v>
      </c>
      <c r="K108">
        <f>IF(C108&gt;$D$12,$D$12,C108)</f>
        <v>2.0326217193356988</v>
      </c>
      <c r="L108">
        <f t="shared" si="37"/>
        <v>1.8826217193356989</v>
      </c>
      <c r="M108">
        <f t="shared" si="38"/>
        <v>1.891731937135265</v>
      </c>
      <c r="N108">
        <f>IF(E108=0,0,A108)</f>
        <v>91</v>
      </c>
      <c r="O108">
        <f>IF(C108&gt;$D$12,O107+1,0)</f>
        <v>0</v>
      </c>
    </row>
    <row r="109" spans="1:15">
      <c r="A109">
        <v>92</v>
      </c>
      <c r="B109">
        <f>+$B$108-($B$108-$B$152)/(135-91)*(A109-91)</f>
        <v>2.7376596923355776</v>
      </c>
      <c r="C109">
        <f t="shared" ref="C109:C124" si="39">+$C$108-($C$108-$C$152)/(135-91)*(A109-91)</f>
        <v>2.0202767194896114</v>
      </c>
      <c r="D109">
        <f t="shared" si="35"/>
        <v>0.15</v>
      </c>
      <c r="E109">
        <f t="shared" si="36"/>
        <v>264</v>
      </c>
      <c r="H109">
        <f>IF(C109&lt;$D$12,0,C109-$D$12)</f>
        <v>0</v>
      </c>
      <c r="J109">
        <f t="shared" si="30"/>
        <v>0.15</v>
      </c>
      <c r="K109">
        <f>IF(C109&gt;$D$12,$D$12,C109)</f>
        <v>2.0202767194896114</v>
      </c>
      <c r="L109">
        <f t="shared" si="37"/>
        <v>1.8702767194896115</v>
      </c>
      <c r="M109">
        <f t="shared" si="38"/>
        <v>1.8764492194126552</v>
      </c>
      <c r="N109">
        <f>IF(E109=0,0,A109)</f>
        <v>92</v>
      </c>
      <c r="O109">
        <f>IF(C109&gt;$D$12,O108+1,0)</f>
        <v>0</v>
      </c>
    </row>
    <row r="110" spans="1:15">
      <c r="A110">
        <v>93</v>
      </c>
      <c r="B110">
        <f t="shared" ref="B110:B125" si="40">+$B$108-($B$108-$B$152)/(135-91)*(A110-91)</f>
        <v>2.7215580128041981</v>
      </c>
      <c r="C110">
        <f t="shared" si="39"/>
        <v>2.007931719643524</v>
      </c>
      <c r="D110">
        <f t="shared" si="35"/>
        <v>0.15</v>
      </c>
      <c r="E110">
        <f t="shared" si="36"/>
        <v>263</v>
      </c>
      <c r="H110">
        <f>IF(C110&lt;$D$12,0,C110-$D$12)</f>
        <v>0</v>
      </c>
      <c r="J110">
        <f t="shared" si="30"/>
        <v>0.15</v>
      </c>
      <c r="K110">
        <f>IF(C110&gt;$D$12,$D$12,C110)</f>
        <v>2.007931719643524</v>
      </c>
      <c r="L110">
        <f t="shared" si="37"/>
        <v>1.8579317196435241</v>
      </c>
      <c r="M110">
        <f t="shared" si="38"/>
        <v>1.8641042195665678</v>
      </c>
      <c r="N110">
        <f>IF(E110=0,0,A110)</f>
        <v>93</v>
      </c>
      <c r="O110">
        <f>IF(C110&gt;$D$12,O109+1,0)</f>
        <v>0</v>
      </c>
    </row>
    <row r="111" spans="1:15">
      <c r="A111">
        <v>94</v>
      </c>
      <c r="B111">
        <f t="shared" si="40"/>
        <v>2.7054563332728185</v>
      </c>
      <c r="C111">
        <f t="shared" si="39"/>
        <v>1.9955867197974364</v>
      </c>
      <c r="D111">
        <f t="shared" si="35"/>
        <v>0.15</v>
      </c>
      <c r="E111">
        <f t="shared" si="36"/>
        <v>262</v>
      </c>
      <c r="H111">
        <f>IF(C111&lt;$D$12,0,C111-$D$12)</f>
        <v>0</v>
      </c>
      <c r="J111">
        <f t="shared" si="30"/>
        <v>0.15</v>
      </c>
      <c r="K111">
        <f>IF(C111&gt;$D$12,$D$12,C111)</f>
        <v>1.9955867197974364</v>
      </c>
      <c r="L111">
        <f t="shared" si="37"/>
        <v>1.8455867197974365</v>
      </c>
      <c r="M111">
        <f t="shared" si="38"/>
        <v>1.8517592197204804</v>
      </c>
      <c r="N111">
        <f>IF(E111=0,0,A111)</f>
        <v>94</v>
      </c>
      <c r="O111">
        <f>IF(C111&gt;$D$12,O110+1,0)</f>
        <v>0</v>
      </c>
    </row>
    <row r="112" spans="1:15">
      <c r="A112">
        <v>95</v>
      </c>
      <c r="B112">
        <f t="shared" si="40"/>
        <v>2.689354653741439</v>
      </c>
      <c r="C112">
        <f t="shared" si="39"/>
        <v>1.983241719951349</v>
      </c>
      <c r="D112">
        <f t="shared" si="35"/>
        <v>0.15</v>
      </c>
      <c r="E112">
        <f t="shared" si="36"/>
        <v>261</v>
      </c>
      <c r="H112">
        <f>IF(C112&lt;$D$12,0,C112-$D$12)</f>
        <v>0</v>
      </c>
      <c r="J112">
        <f t="shared" si="30"/>
        <v>0.15</v>
      </c>
      <c r="K112">
        <f>IF(C112&gt;$D$12,$D$12,C112)</f>
        <v>1.983241719951349</v>
      </c>
      <c r="L112">
        <f t="shared" si="37"/>
        <v>1.8332417199513491</v>
      </c>
      <c r="M112">
        <f t="shared" si="38"/>
        <v>1.8394142198743928</v>
      </c>
      <c r="N112">
        <f>IF(E112=0,0,A112)</f>
        <v>95</v>
      </c>
      <c r="O112">
        <f>IF(C112&gt;$D$12,O111+1,0)</f>
        <v>0</v>
      </c>
    </row>
    <row r="113" spans="1:15">
      <c r="A113">
        <v>96</v>
      </c>
      <c r="B113">
        <f t="shared" si="40"/>
        <v>2.6732529742100595</v>
      </c>
      <c r="C113">
        <f t="shared" si="39"/>
        <v>1.9708967201052616</v>
      </c>
      <c r="D113">
        <f t="shared" si="35"/>
        <v>0.15</v>
      </c>
      <c r="E113">
        <f t="shared" si="36"/>
        <v>260</v>
      </c>
      <c r="H113">
        <f>IF(C113&lt;$D$12,0,C113-$D$12)</f>
        <v>0</v>
      </c>
      <c r="J113">
        <f t="shared" si="30"/>
        <v>0.15</v>
      </c>
      <c r="K113">
        <f>IF(C113&gt;$D$12,$D$12,C113)</f>
        <v>1.9708967201052616</v>
      </c>
      <c r="L113">
        <f t="shared" si="37"/>
        <v>1.8208967201052617</v>
      </c>
      <c r="M113">
        <f t="shared" si="38"/>
        <v>1.8270692200283054</v>
      </c>
      <c r="N113">
        <f>IF(E113=0,0,A113)</f>
        <v>96</v>
      </c>
      <c r="O113">
        <f>IF(C113&gt;$D$12,O112+1,0)</f>
        <v>0</v>
      </c>
    </row>
    <row r="114" spans="1:15">
      <c r="A114">
        <v>97</v>
      </c>
      <c r="B114">
        <f t="shared" si="40"/>
        <v>2.6571512946786804</v>
      </c>
      <c r="C114">
        <f t="shared" si="39"/>
        <v>1.9585517202591742</v>
      </c>
      <c r="D114">
        <f t="shared" si="35"/>
        <v>0.15</v>
      </c>
      <c r="E114">
        <f t="shared" si="36"/>
        <v>259</v>
      </c>
      <c r="H114">
        <f>IF(C114&lt;$D$12,0,C114-$D$12)</f>
        <v>0</v>
      </c>
      <c r="J114">
        <f t="shared" si="30"/>
        <v>0.15</v>
      </c>
      <c r="K114">
        <f>IF(C114&gt;$D$12,$D$12,C114)</f>
        <v>1.9585517202591742</v>
      </c>
      <c r="L114">
        <f t="shared" si="37"/>
        <v>1.8085517202591743</v>
      </c>
      <c r="M114">
        <f t="shared" si="38"/>
        <v>1.814724220182218</v>
      </c>
      <c r="N114">
        <f>IF(E114=0,0,A114)</f>
        <v>97</v>
      </c>
      <c r="O114">
        <f>IF(C114&gt;$D$12,O113+1,0)</f>
        <v>0</v>
      </c>
    </row>
    <row r="115" spans="1:15">
      <c r="A115">
        <v>98</v>
      </c>
      <c r="B115">
        <f t="shared" si="40"/>
        <v>2.6410496151473009</v>
      </c>
      <c r="C115">
        <f t="shared" si="39"/>
        <v>1.9462067204130868</v>
      </c>
      <c r="D115">
        <f t="shared" ref="D115:D130" si="41">IF(C115&lt;($D$13+$F$12),C115,$D$13)</f>
        <v>0.15</v>
      </c>
      <c r="E115">
        <f t="shared" ref="E115:E130" si="42">IF(D115=$D$13,IF(C115&lt;$D$12,E116+1,0),0)</f>
        <v>258</v>
      </c>
      <c r="H115">
        <f>IF(C115&lt;$D$12,0,C115-$D$12)</f>
        <v>0</v>
      </c>
      <c r="J115">
        <f t="shared" si="30"/>
        <v>0.15</v>
      </c>
      <c r="K115">
        <f>IF(C115&gt;$D$12,$D$12,C115)</f>
        <v>1.9462067204130868</v>
      </c>
      <c r="L115">
        <f t="shared" ref="L115:L130" si="43">+K115-J115</f>
        <v>1.7962067204130869</v>
      </c>
      <c r="M115">
        <f t="shared" si="38"/>
        <v>1.8023792203361306</v>
      </c>
      <c r="N115">
        <f>IF(E115=0,0,A115)</f>
        <v>98</v>
      </c>
      <c r="O115">
        <f>IF(C115&gt;$D$12,O114+1,0)</f>
        <v>0</v>
      </c>
    </row>
    <row r="116" spans="1:15">
      <c r="A116">
        <v>99</v>
      </c>
      <c r="B116">
        <f t="shared" si="40"/>
        <v>2.6249479356159213</v>
      </c>
      <c r="C116">
        <f t="shared" si="39"/>
        <v>1.9338617205669995</v>
      </c>
      <c r="D116">
        <f t="shared" si="41"/>
        <v>0.15</v>
      </c>
      <c r="E116">
        <f t="shared" si="42"/>
        <v>257</v>
      </c>
      <c r="H116">
        <f>IF(C116&lt;$D$12,0,C116-$D$12)</f>
        <v>0</v>
      </c>
      <c r="J116">
        <f t="shared" si="30"/>
        <v>0.15</v>
      </c>
      <c r="K116">
        <f>IF(C116&gt;$D$12,$D$12,C116)</f>
        <v>1.9338617205669995</v>
      </c>
      <c r="L116">
        <f t="shared" si="43"/>
        <v>1.7838617205669995</v>
      </c>
      <c r="M116">
        <f t="shared" ref="M116:M131" si="44">+(L116+L115)*1/2</f>
        <v>1.7900342204900432</v>
      </c>
      <c r="N116">
        <f>IF(E116=0,0,A116)</f>
        <v>99</v>
      </c>
      <c r="O116">
        <f>IF(C116&gt;$D$12,O115+1,0)</f>
        <v>0</v>
      </c>
    </row>
    <row r="117" spans="1:15">
      <c r="A117">
        <v>100</v>
      </c>
      <c r="B117">
        <f t="shared" si="40"/>
        <v>2.6088462560845418</v>
      </c>
      <c r="C117">
        <f t="shared" si="39"/>
        <v>1.9215167207209118</v>
      </c>
      <c r="D117">
        <f t="shared" si="41"/>
        <v>0.15</v>
      </c>
      <c r="E117">
        <f t="shared" si="42"/>
        <v>256</v>
      </c>
      <c r="H117">
        <f>IF(C117&lt;$D$12,0,C117-$D$12)</f>
        <v>0</v>
      </c>
      <c r="J117">
        <f t="shared" si="30"/>
        <v>0.15</v>
      </c>
      <c r="K117">
        <f>IF(C117&gt;$D$12,$D$12,C117)</f>
        <v>1.9215167207209118</v>
      </c>
      <c r="L117">
        <f t="shared" si="43"/>
        <v>1.7715167207209119</v>
      </c>
      <c r="M117">
        <f t="shared" si="44"/>
        <v>1.7776892206439556</v>
      </c>
      <c r="N117">
        <f>IF(E117=0,0,A117)</f>
        <v>100</v>
      </c>
      <c r="O117">
        <f>IF(C117&gt;$D$12,O116+1,0)</f>
        <v>0</v>
      </c>
    </row>
    <row r="118" spans="1:15">
      <c r="A118">
        <v>101</v>
      </c>
      <c r="B118">
        <f t="shared" si="40"/>
        <v>2.5927445765531623</v>
      </c>
      <c r="C118">
        <f t="shared" si="39"/>
        <v>1.9091717208748245</v>
      </c>
      <c r="D118">
        <f t="shared" si="41"/>
        <v>0.15</v>
      </c>
      <c r="E118">
        <f t="shared" si="42"/>
        <v>255</v>
      </c>
      <c r="H118">
        <f>IF(C118&lt;$D$12,0,C118-$D$12)</f>
        <v>0</v>
      </c>
      <c r="J118">
        <f t="shared" si="30"/>
        <v>0.15</v>
      </c>
      <c r="K118">
        <f>IF(C118&gt;$D$12,$D$12,C118)</f>
        <v>1.9091717208748245</v>
      </c>
      <c r="L118">
        <f t="shared" si="43"/>
        <v>1.7591717208748245</v>
      </c>
      <c r="M118">
        <f t="shared" si="44"/>
        <v>1.7653442207978682</v>
      </c>
      <c r="N118">
        <f>IF(E118=0,0,A118)</f>
        <v>101</v>
      </c>
      <c r="O118">
        <f>IF(C118&gt;$D$12,O117+1,0)</f>
        <v>0</v>
      </c>
    </row>
    <row r="119" spans="1:15">
      <c r="A119">
        <v>102</v>
      </c>
      <c r="B119">
        <f t="shared" si="40"/>
        <v>2.5766428970217827</v>
      </c>
      <c r="C119">
        <f t="shared" si="39"/>
        <v>1.8968267210287371</v>
      </c>
      <c r="D119">
        <f t="shared" si="41"/>
        <v>0.15</v>
      </c>
      <c r="E119">
        <f t="shared" si="42"/>
        <v>254</v>
      </c>
      <c r="H119">
        <f>IF(C119&lt;$D$12,0,C119-$D$12)</f>
        <v>0</v>
      </c>
      <c r="J119">
        <f t="shared" si="30"/>
        <v>0.15</v>
      </c>
      <c r="K119">
        <f>IF(C119&gt;$D$12,$D$12,C119)</f>
        <v>1.8968267210287371</v>
      </c>
      <c r="L119">
        <f t="shared" si="43"/>
        <v>1.7468267210287372</v>
      </c>
      <c r="M119">
        <f t="shared" si="44"/>
        <v>1.7529992209517808</v>
      </c>
      <c r="N119">
        <f>IF(E119=0,0,A119)</f>
        <v>102</v>
      </c>
      <c r="O119">
        <f>IF(C119&gt;$D$12,O118+1,0)</f>
        <v>0</v>
      </c>
    </row>
    <row r="120" spans="1:15">
      <c r="A120">
        <v>103</v>
      </c>
      <c r="B120">
        <f t="shared" si="40"/>
        <v>2.5605412174904032</v>
      </c>
      <c r="C120">
        <f t="shared" si="39"/>
        <v>1.8844817211826497</v>
      </c>
      <c r="D120">
        <f t="shared" si="41"/>
        <v>0.15</v>
      </c>
      <c r="E120">
        <f t="shared" si="42"/>
        <v>253</v>
      </c>
      <c r="H120">
        <f>IF(C120&lt;$D$12,0,C120-$D$12)</f>
        <v>0</v>
      </c>
      <c r="J120">
        <f t="shared" si="30"/>
        <v>0.15</v>
      </c>
      <c r="K120">
        <f>IF(C120&gt;$D$12,$D$12,C120)</f>
        <v>1.8844817211826497</v>
      </c>
      <c r="L120">
        <f t="shared" si="43"/>
        <v>1.7344817211826498</v>
      </c>
      <c r="M120">
        <f t="shared" si="44"/>
        <v>1.7406542211056935</v>
      </c>
      <c r="N120">
        <f>IF(E120=0,0,A120)</f>
        <v>103</v>
      </c>
      <c r="O120">
        <f>IF(C120&gt;$D$12,O119+1,0)</f>
        <v>0</v>
      </c>
    </row>
    <row r="121" spans="1:15">
      <c r="A121">
        <v>104</v>
      </c>
      <c r="B121">
        <f t="shared" si="40"/>
        <v>2.5444395379590237</v>
      </c>
      <c r="C121">
        <f t="shared" si="39"/>
        <v>1.8721367213365623</v>
      </c>
      <c r="D121">
        <f t="shared" si="41"/>
        <v>0.15</v>
      </c>
      <c r="E121">
        <f t="shared" si="42"/>
        <v>252</v>
      </c>
      <c r="H121">
        <f>IF(C121&lt;$D$12,0,C121-$D$12)</f>
        <v>0</v>
      </c>
      <c r="J121">
        <f t="shared" si="30"/>
        <v>0.15</v>
      </c>
      <c r="K121">
        <f>IF(C121&gt;$D$12,$D$12,C121)</f>
        <v>1.8721367213365623</v>
      </c>
      <c r="L121">
        <f t="shared" si="43"/>
        <v>1.7221367213365624</v>
      </c>
      <c r="M121">
        <f t="shared" si="44"/>
        <v>1.7283092212596061</v>
      </c>
      <c r="N121">
        <f>IF(E121=0,0,A121)</f>
        <v>104</v>
      </c>
      <c r="O121">
        <f>IF(C121&gt;$D$12,O120+1,0)</f>
        <v>0</v>
      </c>
    </row>
    <row r="122" spans="1:15">
      <c r="A122">
        <v>105</v>
      </c>
      <c r="B122">
        <f t="shared" si="40"/>
        <v>2.5283378584276441</v>
      </c>
      <c r="C122">
        <f t="shared" si="39"/>
        <v>1.8597917214904749</v>
      </c>
      <c r="D122">
        <f t="shared" si="41"/>
        <v>0.15</v>
      </c>
      <c r="E122">
        <f t="shared" si="42"/>
        <v>251</v>
      </c>
      <c r="H122">
        <f>IF(C122&lt;$D$12,0,C122-$D$12)</f>
        <v>0</v>
      </c>
      <c r="J122">
        <f t="shared" si="30"/>
        <v>0.15</v>
      </c>
      <c r="K122">
        <f>IF(C122&gt;$D$12,$D$12,C122)</f>
        <v>1.8597917214904749</v>
      </c>
      <c r="L122">
        <f t="shared" si="43"/>
        <v>1.709791721490475</v>
      </c>
      <c r="M122">
        <f t="shared" si="44"/>
        <v>1.7159642214135187</v>
      </c>
      <c r="N122">
        <f>IF(E122=0,0,A122)</f>
        <v>105</v>
      </c>
      <c r="O122">
        <f>IF(C122&gt;$D$12,O121+1,0)</f>
        <v>0</v>
      </c>
    </row>
    <row r="123" spans="1:15">
      <c r="A123">
        <v>106</v>
      </c>
      <c r="B123">
        <f t="shared" si="40"/>
        <v>2.5122361788962646</v>
      </c>
      <c r="C123">
        <f t="shared" si="39"/>
        <v>1.8474467216443873</v>
      </c>
      <c r="D123">
        <f t="shared" si="41"/>
        <v>0.15</v>
      </c>
      <c r="E123">
        <f t="shared" si="42"/>
        <v>250</v>
      </c>
      <c r="H123">
        <f>IF(C123&lt;$D$12,0,C123-$D$12)</f>
        <v>0</v>
      </c>
      <c r="J123">
        <f t="shared" si="30"/>
        <v>0.15</v>
      </c>
      <c r="K123">
        <f>IF(C123&gt;$D$12,$D$12,C123)</f>
        <v>1.8474467216443873</v>
      </c>
      <c r="L123">
        <f t="shared" si="43"/>
        <v>1.6974467216443874</v>
      </c>
      <c r="M123">
        <f t="shared" si="44"/>
        <v>1.7036192215674313</v>
      </c>
      <c r="N123">
        <f>IF(E123=0,0,A123)</f>
        <v>106</v>
      </c>
      <c r="O123">
        <f>IF(C123&gt;$D$12,O122+1,0)</f>
        <v>0</v>
      </c>
    </row>
    <row r="124" spans="1:15">
      <c r="A124">
        <v>107</v>
      </c>
      <c r="B124">
        <f t="shared" si="40"/>
        <v>2.4961344993648851</v>
      </c>
      <c r="C124">
        <f t="shared" si="39"/>
        <v>1.8351017217982999</v>
      </c>
      <c r="D124">
        <f t="shared" si="41"/>
        <v>0.15</v>
      </c>
      <c r="E124">
        <f t="shared" si="42"/>
        <v>249</v>
      </c>
      <c r="H124">
        <f>IF(C124&lt;$D$12,0,C124-$D$12)</f>
        <v>0</v>
      </c>
      <c r="J124">
        <f t="shared" si="30"/>
        <v>0.15</v>
      </c>
      <c r="K124">
        <f>IF(C124&gt;$D$12,$D$12,C124)</f>
        <v>1.8351017217982999</v>
      </c>
      <c r="L124">
        <f t="shared" si="43"/>
        <v>1.6851017217983</v>
      </c>
      <c r="M124">
        <f t="shared" si="44"/>
        <v>1.6912742217213437</v>
      </c>
      <c r="N124">
        <f>IF(E124=0,0,A124)</f>
        <v>107</v>
      </c>
      <c r="O124">
        <f>IF(C124&gt;$D$12,O123+1,0)</f>
        <v>0</v>
      </c>
    </row>
    <row r="125" spans="1:15">
      <c r="A125">
        <v>108</v>
      </c>
      <c r="B125">
        <f t="shared" si="40"/>
        <v>2.480032819833506</v>
      </c>
      <c r="C125">
        <f t="shared" ref="C125:C140" si="45">+$C$108-($C$108-$C$152)/(135-91)*(A125-91)</f>
        <v>1.8227567219522125</v>
      </c>
      <c r="D125">
        <f t="shared" si="41"/>
        <v>0.15</v>
      </c>
      <c r="E125">
        <f t="shared" si="42"/>
        <v>248</v>
      </c>
      <c r="H125">
        <f>IF(C125&lt;$D$12,0,C125-$D$12)</f>
        <v>0</v>
      </c>
      <c r="J125">
        <f t="shared" si="30"/>
        <v>0.15</v>
      </c>
      <c r="K125">
        <f>IF(C125&gt;$D$12,$D$12,C125)</f>
        <v>1.8227567219522125</v>
      </c>
      <c r="L125">
        <f t="shared" si="43"/>
        <v>1.6727567219522126</v>
      </c>
      <c r="M125">
        <f t="shared" si="44"/>
        <v>1.6789292218752563</v>
      </c>
      <c r="N125">
        <f>IF(E125=0,0,A125)</f>
        <v>108</v>
      </c>
      <c r="O125">
        <f>IF(C125&gt;$D$12,O124+1,0)</f>
        <v>0</v>
      </c>
    </row>
    <row r="126" spans="1:15">
      <c r="A126">
        <v>109</v>
      </c>
      <c r="B126">
        <f t="shared" ref="B126:B141" si="46">+$B$108-($B$108-$B$152)/(135-91)*(A126-91)</f>
        <v>2.4639311403021265</v>
      </c>
      <c r="C126">
        <f t="shared" si="45"/>
        <v>1.8104117221061251</v>
      </c>
      <c r="D126">
        <f t="shared" si="41"/>
        <v>0.15</v>
      </c>
      <c r="E126">
        <f t="shared" si="42"/>
        <v>247</v>
      </c>
      <c r="H126">
        <f>IF(C126&lt;$D$12,0,C126-$D$12)</f>
        <v>0</v>
      </c>
      <c r="J126">
        <f t="shared" si="30"/>
        <v>0.15</v>
      </c>
      <c r="K126">
        <f>IF(C126&gt;$D$12,$D$12,C126)</f>
        <v>1.8104117221061251</v>
      </c>
      <c r="L126">
        <f t="shared" si="43"/>
        <v>1.6604117221061252</v>
      </c>
      <c r="M126">
        <f t="shared" si="44"/>
        <v>1.6665842220291689</v>
      </c>
      <c r="N126">
        <f>IF(E126=0,0,A126)</f>
        <v>109</v>
      </c>
      <c r="O126">
        <f>IF(C126&gt;$D$12,O125+1,0)</f>
        <v>0</v>
      </c>
    </row>
    <row r="127" spans="1:15">
      <c r="A127">
        <v>110</v>
      </c>
      <c r="B127">
        <f t="shared" si="46"/>
        <v>2.4478294607707469</v>
      </c>
      <c r="C127">
        <f t="shared" si="45"/>
        <v>1.7980667222600377</v>
      </c>
      <c r="D127">
        <f t="shared" si="41"/>
        <v>0.15</v>
      </c>
      <c r="E127">
        <f t="shared" si="42"/>
        <v>246</v>
      </c>
      <c r="H127">
        <f>IF(C127&lt;$D$12,0,C127-$D$12)</f>
        <v>0</v>
      </c>
      <c r="J127">
        <f t="shared" si="30"/>
        <v>0.15</v>
      </c>
      <c r="K127">
        <f>IF(C127&gt;$D$12,$D$12,C127)</f>
        <v>1.7980667222600377</v>
      </c>
      <c r="L127">
        <f t="shared" si="43"/>
        <v>1.6480667222600378</v>
      </c>
      <c r="M127">
        <f t="shared" si="44"/>
        <v>1.6542392221830815</v>
      </c>
      <c r="N127">
        <f>IF(E127=0,0,A127)</f>
        <v>110</v>
      </c>
      <c r="O127">
        <f>IF(C127&gt;$D$12,O126+1,0)</f>
        <v>0</v>
      </c>
    </row>
    <row r="128" spans="1:15">
      <c r="A128">
        <v>111</v>
      </c>
      <c r="B128">
        <f t="shared" si="46"/>
        <v>2.4317277812393674</v>
      </c>
      <c r="C128">
        <f t="shared" si="45"/>
        <v>1.7857217224139501</v>
      </c>
      <c r="D128">
        <f t="shared" si="41"/>
        <v>0.15</v>
      </c>
      <c r="E128">
        <f t="shared" si="42"/>
        <v>245</v>
      </c>
      <c r="H128">
        <f>IF(C128&lt;$D$12,0,C128-$D$12)</f>
        <v>0</v>
      </c>
      <c r="J128">
        <f t="shared" si="30"/>
        <v>0.15</v>
      </c>
      <c r="K128">
        <f>IF(C128&gt;$D$12,$D$12,C128)</f>
        <v>1.7857217224139501</v>
      </c>
      <c r="L128">
        <f t="shared" si="43"/>
        <v>1.6357217224139502</v>
      </c>
      <c r="M128">
        <f t="shared" si="44"/>
        <v>1.6418942223369939</v>
      </c>
      <c r="N128">
        <f>IF(E128=0,0,A128)</f>
        <v>111</v>
      </c>
      <c r="O128">
        <f>IF(C128&gt;$D$12,O127+1,0)</f>
        <v>0</v>
      </c>
    </row>
    <row r="129" spans="1:15">
      <c r="A129">
        <v>112</v>
      </c>
      <c r="B129">
        <f t="shared" si="46"/>
        <v>2.4156261017079879</v>
      </c>
      <c r="C129">
        <f t="shared" si="45"/>
        <v>1.7733767225678627</v>
      </c>
      <c r="D129">
        <f t="shared" si="41"/>
        <v>0.15</v>
      </c>
      <c r="E129">
        <f t="shared" si="42"/>
        <v>244</v>
      </c>
      <c r="H129">
        <f>IF(C129&lt;$D$12,0,C129-$D$12)</f>
        <v>0</v>
      </c>
      <c r="J129">
        <f t="shared" si="30"/>
        <v>0.15</v>
      </c>
      <c r="K129">
        <f>IF(C129&gt;$D$12,$D$12,C129)</f>
        <v>1.7733767225678627</v>
      </c>
      <c r="L129">
        <f t="shared" si="43"/>
        <v>1.6233767225678628</v>
      </c>
      <c r="M129">
        <f t="shared" si="44"/>
        <v>1.6295492224909065</v>
      </c>
      <c r="N129">
        <f>IF(E129=0,0,A129)</f>
        <v>112</v>
      </c>
      <c r="O129">
        <f>IF(C129&gt;$D$12,O128+1,0)</f>
        <v>0</v>
      </c>
    </row>
    <row r="130" spans="1:15">
      <c r="A130">
        <v>113</v>
      </c>
      <c r="B130">
        <f t="shared" si="46"/>
        <v>2.3995244221766083</v>
      </c>
      <c r="C130">
        <f t="shared" si="45"/>
        <v>1.7610317227217753</v>
      </c>
      <c r="D130">
        <f t="shared" si="41"/>
        <v>0.15</v>
      </c>
      <c r="E130">
        <f t="shared" si="42"/>
        <v>243</v>
      </c>
      <c r="H130">
        <f>IF(C130&lt;$D$12,0,C130-$D$12)</f>
        <v>0</v>
      </c>
      <c r="J130">
        <f t="shared" si="30"/>
        <v>0.15</v>
      </c>
      <c r="K130">
        <f>IF(C130&gt;$D$12,$D$12,C130)</f>
        <v>1.7610317227217753</v>
      </c>
      <c r="L130">
        <f t="shared" si="43"/>
        <v>1.6110317227217754</v>
      </c>
      <c r="M130">
        <f t="shared" si="44"/>
        <v>1.6172042226448191</v>
      </c>
      <c r="N130">
        <f>IF(E130=0,0,A130)</f>
        <v>113</v>
      </c>
      <c r="O130">
        <f>IF(C130&gt;$D$12,O129+1,0)</f>
        <v>0</v>
      </c>
    </row>
    <row r="131" spans="1:15">
      <c r="A131">
        <v>114</v>
      </c>
      <c r="B131">
        <f t="shared" si="46"/>
        <v>2.3834227426452288</v>
      </c>
      <c r="C131">
        <f t="shared" si="45"/>
        <v>1.7486867228756879</v>
      </c>
      <c r="D131">
        <f t="shared" ref="D131:D146" si="47">IF(C131&lt;($D$13+$F$12),C131,$D$13)</f>
        <v>0.15</v>
      </c>
      <c r="E131">
        <f t="shared" ref="E131:E146" si="48">IF(D131=$D$13,IF(C131&lt;$D$12,E132+1,0),0)</f>
        <v>242</v>
      </c>
      <c r="H131">
        <f>IF(C131&lt;$D$12,0,C131-$D$12)</f>
        <v>0</v>
      </c>
      <c r="J131">
        <f t="shared" si="30"/>
        <v>0.15</v>
      </c>
      <c r="K131">
        <f>IF(C131&gt;$D$12,$D$12,C131)</f>
        <v>1.7486867228756879</v>
      </c>
      <c r="L131">
        <f t="shared" ref="L131:L146" si="49">+K131-J131</f>
        <v>1.598686722875688</v>
      </c>
      <c r="M131">
        <f t="shared" si="44"/>
        <v>1.6048592227987317</v>
      </c>
      <c r="N131">
        <f>IF(E131=0,0,A131)</f>
        <v>114</v>
      </c>
      <c r="O131">
        <f>IF(C131&gt;$D$12,O130+1,0)</f>
        <v>0</v>
      </c>
    </row>
    <row r="132" spans="1:15">
      <c r="A132">
        <v>115</v>
      </c>
      <c r="B132">
        <f t="shared" si="46"/>
        <v>2.3673210631138493</v>
      </c>
      <c r="C132">
        <f t="shared" si="45"/>
        <v>1.7363417230296005</v>
      </c>
      <c r="D132">
        <f t="shared" si="47"/>
        <v>0.15</v>
      </c>
      <c r="E132">
        <f t="shared" si="48"/>
        <v>241</v>
      </c>
      <c r="H132">
        <f>IF(C132&lt;$D$12,0,C132-$D$12)</f>
        <v>0</v>
      </c>
      <c r="J132">
        <f t="shared" si="30"/>
        <v>0.15</v>
      </c>
      <c r="K132">
        <f>IF(C132&gt;$D$12,$D$12,C132)</f>
        <v>1.7363417230296005</v>
      </c>
      <c r="L132">
        <f t="shared" si="49"/>
        <v>1.5863417230296006</v>
      </c>
      <c r="M132">
        <f t="shared" ref="M132:M147" si="50">+(L132+L131)*1/2</f>
        <v>1.5925142229526443</v>
      </c>
      <c r="N132">
        <f>IF(E132=0,0,A132)</f>
        <v>115</v>
      </c>
      <c r="O132">
        <f>IF(C132&gt;$D$12,O131+1,0)</f>
        <v>0</v>
      </c>
    </row>
    <row r="133" spans="1:15">
      <c r="A133">
        <v>116</v>
      </c>
      <c r="B133">
        <f t="shared" si="46"/>
        <v>2.3512193835824697</v>
      </c>
      <c r="C133">
        <f t="shared" si="45"/>
        <v>1.7239967231835132</v>
      </c>
      <c r="D133">
        <f t="shared" si="47"/>
        <v>0.15</v>
      </c>
      <c r="E133">
        <f t="shared" si="48"/>
        <v>240</v>
      </c>
      <c r="H133">
        <f>IF(C133&lt;$D$12,0,C133-$D$12)</f>
        <v>0</v>
      </c>
      <c r="J133">
        <f t="shared" si="30"/>
        <v>0.15</v>
      </c>
      <c r="K133">
        <f>IF(C133&gt;$D$12,$D$12,C133)</f>
        <v>1.7239967231835132</v>
      </c>
      <c r="L133">
        <f t="shared" si="49"/>
        <v>1.5739967231835132</v>
      </c>
      <c r="M133">
        <f t="shared" si="50"/>
        <v>1.5801692231065569</v>
      </c>
      <c r="N133">
        <f>IF(E133=0,0,A133)</f>
        <v>116</v>
      </c>
      <c r="O133">
        <f>IF(C133&gt;$D$12,O132+1,0)</f>
        <v>0</v>
      </c>
    </row>
    <row r="134" spans="1:15">
      <c r="A134">
        <v>117</v>
      </c>
      <c r="B134">
        <f t="shared" si="46"/>
        <v>2.3351177040510906</v>
      </c>
      <c r="C134">
        <f t="shared" si="45"/>
        <v>1.7116517233374255</v>
      </c>
      <c r="D134">
        <f t="shared" si="47"/>
        <v>0.15</v>
      </c>
      <c r="E134">
        <f t="shared" si="48"/>
        <v>239</v>
      </c>
      <c r="H134">
        <f>IF(C134&lt;$D$12,0,C134-$D$12)</f>
        <v>0</v>
      </c>
      <c r="J134">
        <f t="shared" si="30"/>
        <v>0.15</v>
      </c>
      <c r="K134">
        <f>IF(C134&gt;$D$12,$D$12,C134)</f>
        <v>1.7116517233374255</v>
      </c>
      <c r="L134">
        <f t="shared" si="49"/>
        <v>1.5616517233374256</v>
      </c>
      <c r="M134">
        <f t="shared" si="50"/>
        <v>1.5678242232604696</v>
      </c>
      <c r="N134">
        <f>IF(E134=0,0,A134)</f>
        <v>117</v>
      </c>
      <c r="O134">
        <f>IF(C134&gt;$D$12,O133+1,0)</f>
        <v>0</v>
      </c>
    </row>
    <row r="135" spans="1:15">
      <c r="A135">
        <v>118</v>
      </c>
      <c r="B135">
        <f t="shared" si="46"/>
        <v>2.3190160245197111</v>
      </c>
      <c r="C135">
        <f t="shared" si="45"/>
        <v>1.6993067234913382</v>
      </c>
      <c r="D135">
        <f t="shared" si="47"/>
        <v>0.15</v>
      </c>
      <c r="E135">
        <f t="shared" si="48"/>
        <v>238</v>
      </c>
      <c r="H135">
        <f>IF(C135&lt;$D$12,0,C135-$D$12)</f>
        <v>0</v>
      </c>
      <c r="J135">
        <f t="shared" si="30"/>
        <v>0.15</v>
      </c>
      <c r="K135">
        <f>IF(C135&gt;$D$12,$D$12,C135)</f>
        <v>1.6993067234913382</v>
      </c>
      <c r="L135">
        <f t="shared" si="49"/>
        <v>1.5493067234913382</v>
      </c>
      <c r="M135">
        <f t="shared" si="50"/>
        <v>1.5554792234143819</v>
      </c>
      <c r="N135">
        <f>IF(E135=0,0,A135)</f>
        <v>118</v>
      </c>
      <c r="O135">
        <f>IF(C135&gt;$D$12,O134+1,0)</f>
        <v>0</v>
      </c>
    </row>
    <row r="136" spans="1:15">
      <c r="A136">
        <v>119</v>
      </c>
      <c r="B136">
        <f t="shared" si="46"/>
        <v>2.3029143449883316</v>
      </c>
      <c r="C136">
        <f t="shared" si="45"/>
        <v>1.6869617236452508</v>
      </c>
      <c r="D136">
        <f t="shared" si="47"/>
        <v>0.15</v>
      </c>
      <c r="E136">
        <f t="shared" si="48"/>
        <v>237</v>
      </c>
      <c r="H136">
        <f>IF(C136&lt;$D$12,0,C136-$D$12)</f>
        <v>0</v>
      </c>
      <c r="J136">
        <f t="shared" si="30"/>
        <v>0.15</v>
      </c>
      <c r="K136">
        <f>IF(C136&gt;$D$12,$D$12,C136)</f>
        <v>1.6869617236452508</v>
      </c>
      <c r="L136">
        <f t="shared" si="49"/>
        <v>1.5369617236452509</v>
      </c>
      <c r="M136">
        <f t="shared" si="50"/>
        <v>1.5431342235682945</v>
      </c>
      <c r="N136">
        <f>IF(E136=0,0,A136)</f>
        <v>119</v>
      </c>
      <c r="O136">
        <f>IF(C136&gt;$D$12,O135+1,0)</f>
        <v>0</v>
      </c>
    </row>
    <row r="137" spans="1:15">
      <c r="A137">
        <v>120</v>
      </c>
      <c r="B137">
        <f t="shared" si="46"/>
        <v>2.2868126654569521</v>
      </c>
      <c r="C137">
        <f t="shared" si="45"/>
        <v>1.6746167237991634</v>
      </c>
      <c r="D137">
        <f t="shared" si="47"/>
        <v>0.15</v>
      </c>
      <c r="E137">
        <f t="shared" si="48"/>
        <v>236</v>
      </c>
      <c r="H137">
        <f>IF(C137&lt;$D$12,0,C137-$D$12)</f>
        <v>0</v>
      </c>
      <c r="J137">
        <f t="shared" si="30"/>
        <v>0.15</v>
      </c>
      <c r="K137">
        <f>IF(C137&gt;$D$12,$D$12,C137)</f>
        <v>1.6746167237991634</v>
      </c>
      <c r="L137">
        <f t="shared" si="49"/>
        <v>1.5246167237991635</v>
      </c>
      <c r="M137">
        <f t="shared" si="50"/>
        <v>1.5307892237222072</v>
      </c>
      <c r="N137">
        <f>IF(E137=0,0,A137)</f>
        <v>120</v>
      </c>
      <c r="O137">
        <f>IF(C137&gt;$D$12,O136+1,0)</f>
        <v>0</v>
      </c>
    </row>
    <row r="138" spans="1:15">
      <c r="A138">
        <v>121</v>
      </c>
      <c r="B138">
        <f t="shared" si="46"/>
        <v>2.2707109859255725</v>
      </c>
      <c r="C138">
        <f t="shared" si="45"/>
        <v>1.6622717239530758</v>
      </c>
      <c r="D138">
        <f t="shared" si="47"/>
        <v>0.15</v>
      </c>
      <c r="E138">
        <f t="shared" si="48"/>
        <v>235</v>
      </c>
      <c r="H138">
        <f>IF(C138&lt;$D$12,0,C138-$D$12)</f>
        <v>0</v>
      </c>
      <c r="J138">
        <f t="shared" si="30"/>
        <v>0.15</v>
      </c>
      <c r="K138">
        <f>IF(C138&gt;$D$12,$D$12,C138)</f>
        <v>1.6622717239530758</v>
      </c>
      <c r="L138">
        <f t="shared" si="49"/>
        <v>1.5122717239530759</v>
      </c>
      <c r="M138">
        <f t="shared" si="50"/>
        <v>1.5184442238761195</v>
      </c>
      <c r="N138">
        <f>IF(E138=0,0,A138)</f>
        <v>121</v>
      </c>
      <c r="O138">
        <f>IF(C138&gt;$D$12,O137+1,0)</f>
        <v>0</v>
      </c>
    </row>
    <row r="139" spans="1:15">
      <c r="A139">
        <v>122</v>
      </c>
      <c r="B139">
        <f t="shared" si="46"/>
        <v>2.254609306394193</v>
      </c>
      <c r="C139">
        <f t="shared" si="45"/>
        <v>1.6499267241069884</v>
      </c>
      <c r="D139">
        <f t="shared" si="47"/>
        <v>0.15</v>
      </c>
      <c r="E139">
        <f t="shared" si="48"/>
        <v>234</v>
      </c>
      <c r="H139">
        <f>IF(C139&lt;$D$12,0,C139-$D$12)</f>
        <v>0</v>
      </c>
      <c r="J139">
        <f t="shared" si="30"/>
        <v>0.15</v>
      </c>
      <c r="K139">
        <f>IF(C139&gt;$D$12,$D$12,C139)</f>
        <v>1.6499267241069884</v>
      </c>
      <c r="L139">
        <f t="shared" si="49"/>
        <v>1.4999267241069885</v>
      </c>
      <c r="M139">
        <f t="shared" si="50"/>
        <v>1.5060992240300322</v>
      </c>
      <c r="N139">
        <f>IF(E139=0,0,A139)</f>
        <v>122</v>
      </c>
      <c r="O139">
        <f>IF(C139&gt;$D$12,O138+1,0)</f>
        <v>0</v>
      </c>
    </row>
    <row r="140" spans="1:15">
      <c r="A140">
        <v>123</v>
      </c>
      <c r="B140">
        <f t="shared" si="46"/>
        <v>2.2385076268628135</v>
      </c>
      <c r="C140">
        <f t="shared" si="45"/>
        <v>1.637581724260901</v>
      </c>
      <c r="D140">
        <f t="shared" si="47"/>
        <v>0.15</v>
      </c>
      <c r="E140">
        <f t="shared" si="48"/>
        <v>233</v>
      </c>
      <c r="H140">
        <f>IF(C140&lt;$D$12,0,C140-$D$12)</f>
        <v>0</v>
      </c>
      <c r="J140">
        <f t="shared" si="30"/>
        <v>0.15</v>
      </c>
      <c r="K140">
        <f>IF(C140&gt;$D$12,$D$12,C140)</f>
        <v>1.637581724260901</v>
      </c>
      <c r="L140">
        <f t="shared" si="49"/>
        <v>1.4875817242609011</v>
      </c>
      <c r="M140">
        <f t="shared" si="50"/>
        <v>1.4937542241839448</v>
      </c>
      <c r="N140">
        <f>IF(E140=0,0,A140)</f>
        <v>123</v>
      </c>
      <c r="O140">
        <f>IF(C140&gt;$D$12,O139+1,0)</f>
        <v>0</v>
      </c>
    </row>
    <row r="141" spans="1:15">
      <c r="A141">
        <v>124</v>
      </c>
      <c r="B141">
        <f t="shared" si="46"/>
        <v>2.2224059473314339</v>
      </c>
      <c r="C141">
        <f t="shared" ref="C141:C150" si="51">+$C$108-($C$108-$C$152)/(135-91)*(A141-91)</f>
        <v>1.6252367244148136</v>
      </c>
      <c r="D141">
        <f t="shared" si="47"/>
        <v>0.15</v>
      </c>
      <c r="E141">
        <f t="shared" si="48"/>
        <v>232</v>
      </c>
      <c r="H141">
        <f>IF(C141&lt;$D$12,0,C141-$D$12)</f>
        <v>0</v>
      </c>
      <c r="J141">
        <f t="shared" si="30"/>
        <v>0.15</v>
      </c>
      <c r="K141">
        <f>IF(C141&gt;$D$12,$D$12,C141)</f>
        <v>1.6252367244148136</v>
      </c>
      <c r="L141">
        <f t="shared" si="49"/>
        <v>1.4752367244148137</v>
      </c>
      <c r="M141">
        <f t="shared" si="50"/>
        <v>1.4814092243378574</v>
      </c>
      <c r="N141">
        <f>IF(E141=0,0,A141)</f>
        <v>124</v>
      </c>
      <c r="O141">
        <f>IF(C141&gt;$D$12,O140+1,0)</f>
        <v>0</v>
      </c>
    </row>
    <row r="142" spans="1:15">
      <c r="A142">
        <v>125</v>
      </c>
      <c r="B142">
        <f t="shared" ref="B142:B151" si="52">+$B$108-($B$108-$B$152)/(135-91)*(A142-91)</f>
        <v>2.2063042678000544</v>
      </c>
      <c r="C142">
        <f t="shared" si="51"/>
        <v>1.6128917245687262</v>
      </c>
      <c r="D142">
        <f t="shared" si="47"/>
        <v>0.15</v>
      </c>
      <c r="E142">
        <f t="shared" si="48"/>
        <v>231</v>
      </c>
      <c r="H142">
        <f>IF(C142&lt;$D$12,0,C142-$D$12)</f>
        <v>0</v>
      </c>
      <c r="J142">
        <f t="shared" si="30"/>
        <v>0.15</v>
      </c>
      <c r="K142">
        <f>IF(C142&gt;$D$12,$D$12,C142)</f>
        <v>1.6128917245687262</v>
      </c>
      <c r="L142">
        <f t="shared" si="49"/>
        <v>1.4628917245687263</v>
      </c>
      <c r="M142">
        <f t="shared" si="50"/>
        <v>1.46906422449177</v>
      </c>
      <c r="N142">
        <f>IF(E142=0,0,A142)</f>
        <v>125</v>
      </c>
      <c r="O142">
        <f>IF(C142&gt;$D$12,O141+1,0)</f>
        <v>0</v>
      </c>
    </row>
    <row r="143" spans="1:15">
      <c r="A143">
        <v>126</v>
      </c>
      <c r="B143">
        <f t="shared" si="52"/>
        <v>2.1902025882686749</v>
      </c>
      <c r="C143">
        <f t="shared" si="51"/>
        <v>1.6005467247226388</v>
      </c>
      <c r="D143">
        <f t="shared" si="47"/>
        <v>0.15</v>
      </c>
      <c r="E143">
        <f t="shared" si="48"/>
        <v>230</v>
      </c>
      <c r="H143">
        <f>IF(C143&lt;$D$12,0,C143-$D$12)</f>
        <v>0</v>
      </c>
      <c r="J143">
        <f t="shared" si="30"/>
        <v>0.15</v>
      </c>
      <c r="K143">
        <f>IF(C143&gt;$D$12,$D$12,C143)</f>
        <v>1.6005467247226388</v>
      </c>
      <c r="L143">
        <f t="shared" si="49"/>
        <v>1.4505467247226389</v>
      </c>
      <c r="M143">
        <f t="shared" si="50"/>
        <v>1.4567192246456826</v>
      </c>
      <c r="N143">
        <f>IF(E143=0,0,A143)</f>
        <v>126</v>
      </c>
      <c r="O143">
        <f>IF(C143&gt;$D$12,O142+1,0)</f>
        <v>0</v>
      </c>
    </row>
    <row r="144" spans="1:15">
      <c r="A144">
        <v>127</v>
      </c>
      <c r="B144">
        <f t="shared" si="52"/>
        <v>2.1741009087372953</v>
      </c>
      <c r="C144">
        <f t="shared" si="51"/>
        <v>1.5882017248765514</v>
      </c>
      <c r="D144">
        <f t="shared" si="47"/>
        <v>0.15</v>
      </c>
      <c r="E144">
        <f t="shared" si="48"/>
        <v>229</v>
      </c>
      <c r="H144">
        <f>IF(C144&lt;$D$12,0,C144-$D$12)</f>
        <v>0</v>
      </c>
      <c r="J144">
        <f t="shared" si="30"/>
        <v>0.15</v>
      </c>
      <c r="K144">
        <f>IF(C144&gt;$D$12,$D$12,C144)</f>
        <v>1.5882017248765514</v>
      </c>
      <c r="L144">
        <f t="shared" si="49"/>
        <v>1.4382017248765515</v>
      </c>
      <c r="M144">
        <f t="shared" si="50"/>
        <v>1.4443742247995952</v>
      </c>
      <c r="N144">
        <f>IF(E144=0,0,A144)</f>
        <v>127</v>
      </c>
      <c r="O144">
        <f>IF(C144&gt;$D$12,O143+1,0)</f>
        <v>0</v>
      </c>
    </row>
    <row r="145" spans="1:15">
      <c r="A145">
        <v>128</v>
      </c>
      <c r="B145">
        <f t="shared" si="52"/>
        <v>2.1579992292059158</v>
      </c>
      <c r="C145">
        <f t="shared" si="51"/>
        <v>1.5758567250304638</v>
      </c>
      <c r="D145">
        <f t="shared" si="47"/>
        <v>0.15</v>
      </c>
      <c r="E145">
        <f t="shared" si="48"/>
        <v>228</v>
      </c>
      <c r="H145">
        <f>IF(C145&lt;$D$12,0,C145-$D$12)</f>
        <v>0</v>
      </c>
      <c r="J145">
        <f t="shared" si="30"/>
        <v>0.15</v>
      </c>
      <c r="K145">
        <f>IF(C145&gt;$D$12,$D$12,C145)</f>
        <v>1.5758567250304638</v>
      </c>
      <c r="L145">
        <f t="shared" si="49"/>
        <v>1.4258567250304639</v>
      </c>
      <c r="M145">
        <f t="shared" si="50"/>
        <v>1.4320292249535078</v>
      </c>
      <c r="N145">
        <f>IF(E145=0,0,A145)</f>
        <v>128</v>
      </c>
      <c r="O145">
        <f>IF(C145&gt;$D$12,O144+1,0)</f>
        <v>0</v>
      </c>
    </row>
    <row r="146" spans="1:15">
      <c r="A146">
        <v>129</v>
      </c>
      <c r="B146">
        <f t="shared" si="52"/>
        <v>2.1418975496745363</v>
      </c>
      <c r="C146">
        <f t="shared" si="51"/>
        <v>1.5635117251843764</v>
      </c>
      <c r="D146">
        <f t="shared" si="47"/>
        <v>0.15</v>
      </c>
      <c r="E146">
        <f t="shared" si="48"/>
        <v>227</v>
      </c>
      <c r="H146">
        <f>IF(C146&lt;$D$12,0,C146-$D$12)</f>
        <v>0</v>
      </c>
      <c r="J146">
        <f t="shared" si="30"/>
        <v>0.15</v>
      </c>
      <c r="K146">
        <f>IF(C146&gt;$D$12,$D$12,C146)</f>
        <v>1.5635117251843764</v>
      </c>
      <c r="L146">
        <f t="shared" si="49"/>
        <v>1.4135117251843765</v>
      </c>
      <c r="M146">
        <f t="shared" si="50"/>
        <v>1.4196842251074202</v>
      </c>
      <c r="N146">
        <f>IF(E146=0,0,A146)</f>
        <v>129</v>
      </c>
      <c r="O146">
        <f>IF(C146&gt;$D$12,O145+1,0)</f>
        <v>0</v>
      </c>
    </row>
    <row r="147" spans="1:15">
      <c r="A147">
        <v>130</v>
      </c>
      <c r="B147">
        <f t="shared" si="52"/>
        <v>2.1257958701431572</v>
      </c>
      <c r="C147">
        <f t="shared" si="51"/>
        <v>1.551166725338289</v>
      </c>
      <c r="D147">
        <f t="shared" ref="D147:D162" si="53">IF(C147&lt;($D$13+$F$12),C147,$D$13)</f>
        <v>0.15</v>
      </c>
      <c r="E147">
        <f t="shared" ref="E147:E162" si="54">IF(D147=$D$13,IF(C147&lt;$D$12,E148+1,0),0)</f>
        <v>226</v>
      </c>
      <c r="H147">
        <f>IF(C147&lt;$D$12,0,C147-$D$12)</f>
        <v>0</v>
      </c>
      <c r="J147">
        <f t="shared" ref="J147:J210" si="55">IF(C147&gt;$D$12,0,+D147)</f>
        <v>0.15</v>
      </c>
      <c r="K147">
        <f>IF(C147&gt;$D$12,$D$12,C147)</f>
        <v>1.551166725338289</v>
      </c>
      <c r="L147">
        <f t="shared" ref="L147:L162" si="56">+K147-J147</f>
        <v>1.4011667253382891</v>
      </c>
      <c r="M147">
        <f t="shared" si="50"/>
        <v>1.4073392252613328</v>
      </c>
      <c r="N147">
        <f>IF(E147=0,0,A147)</f>
        <v>130</v>
      </c>
      <c r="O147">
        <f>IF(C147&gt;$D$12,O146+1,0)</f>
        <v>0</v>
      </c>
    </row>
    <row r="148" spans="1:15">
      <c r="A148">
        <v>131</v>
      </c>
      <c r="B148">
        <f t="shared" si="52"/>
        <v>2.1096941906117777</v>
      </c>
      <c r="C148">
        <f t="shared" si="51"/>
        <v>1.5388217254922016</v>
      </c>
      <c r="D148">
        <f t="shared" si="53"/>
        <v>0.15</v>
      </c>
      <c r="E148">
        <f t="shared" si="54"/>
        <v>225</v>
      </c>
      <c r="H148">
        <f>IF(C148&lt;$D$12,0,C148-$D$12)</f>
        <v>0</v>
      </c>
      <c r="J148">
        <f t="shared" si="55"/>
        <v>0.15</v>
      </c>
      <c r="K148">
        <f>IF(C148&gt;$D$12,$D$12,C148)</f>
        <v>1.5388217254922016</v>
      </c>
      <c r="L148">
        <f t="shared" si="56"/>
        <v>1.3888217254922017</v>
      </c>
      <c r="M148">
        <f t="shared" ref="M148:M163" si="57">+(L148+L147)*1/2</f>
        <v>1.3949942254152454</v>
      </c>
      <c r="N148">
        <f>IF(E148=0,0,A148)</f>
        <v>131</v>
      </c>
      <c r="O148">
        <f>IF(C148&gt;$D$12,O147+1,0)</f>
        <v>0</v>
      </c>
    </row>
    <row r="149" spans="1:15">
      <c r="A149">
        <v>132</v>
      </c>
      <c r="B149">
        <f t="shared" si="52"/>
        <v>2.0935925110803981</v>
      </c>
      <c r="C149">
        <f t="shared" si="51"/>
        <v>1.526476725646114</v>
      </c>
      <c r="D149">
        <f t="shared" si="53"/>
        <v>0.15</v>
      </c>
      <c r="E149">
        <f t="shared" si="54"/>
        <v>224</v>
      </c>
      <c r="H149">
        <f>IF(C149&lt;$D$12,0,C149-$D$12)</f>
        <v>0</v>
      </c>
      <c r="J149">
        <f t="shared" si="55"/>
        <v>0.15</v>
      </c>
      <c r="K149">
        <f>IF(C149&gt;$D$12,$D$12,C149)</f>
        <v>1.526476725646114</v>
      </c>
      <c r="L149">
        <f t="shared" si="56"/>
        <v>1.3764767256461141</v>
      </c>
      <c r="M149">
        <f t="shared" si="57"/>
        <v>1.3826492255691578</v>
      </c>
      <c r="N149">
        <f>IF(E149=0,0,A149)</f>
        <v>132</v>
      </c>
      <c r="O149">
        <f>IF(C149&gt;$D$12,O148+1,0)</f>
        <v>0</v>
      </c>
    </row>
    <row r="150" spans="1:15">
      <c r="A150">
        <v>133</v>
      </c>
      <c r="B150">
        <f t="shared" si="52"/>
        <v>2.0774908315490186</v>
      </c>
      <c r="C150">
        <f t="shared" si="51"/>
        <v>1.5141317258000266</v>
      </c>
      <c r="D150">
        <f t="shared" si="53"/>
        <v>0.15</v>
      </c>
      <c r="E150">
        <f t="shared" si="54"/>
        <v>223</v>
      </c>
      <c r="H150">
        <f>IF(C150&lt;$D$12,0,C150-$D$12)</f>
        <v>0</v>
      </c>
      <c r="J150">
        <f t="shared" si="55"/>
        <v>0.15</v>
      </c>
      <c r="K150">
        <f>IF(C150&gt;$D$12,$D$12,C150)</f>
        <v>1.5141317258000266</v>
      </c>
      <c r="L150">
        <f t="shared" si="56"/>
        <v>1.3641317258000267</v>
      </c>
      <c r="M150">
        <f t="shared" si="57"/>
        <v>1.3703042257230704</v>
      </c>
      <c r="N150">
        <f>IF(E150=0,0,A150)</f>
        <v>133</v>
      </c>
      <c r="O150">
        <f>IF(C150&gt;$D$12,O149+1,0)</f>
        <v>0</v>
      </c>
    </row>
    <row r="151" spans="1:15">
      <c r="A151">
        <v>134</v>
      </c>
      <c r="B151">
        <f t="shared" si="52"/>
        <v>2.0613891520176391</v>
      </c>
      <c r="C151">
        <f>+$C$108-($C$108-$C$152)/(135-91)*(A151-91)</f>
        <v>1.5017867259539392</v>
      </c>
      <c r="D151">
        <f t="shared" si="53"/>
        <v>0.15</v>
      </c>
      <c r="E151">
        <f t="shared" si="54"/>
        <v>222</v>
      </c>
      <c r="H151">
        <f>IF(C151&lt;$D$12,0,C151-$D$12)</f>
        <v>0</v>
      </c>
      <c r="J151">
        <f t="shared" si="55"/>
        <v>0.15</v>
      </c>
      <c r="K151">
        <f>IF(C151&gt;$D$12,$D$12,C151)</f>
        <v>1.5017867259539392</v>
      </c>
      <c r="L151">
        <f t="shared" si="56"/>
        <v>1.3517867259539393</v>
      </c>
      <c r="M151">
        <f t="shared" si="57"/>
        <v>1.357959225876983</v>
      </c>
      <c r="N151">
        <f>IF(E151=0,0,A151)</f>
        <v>134</v>
      </c>
      <c r="O151">
        <f>IF(C151&gt;$D$12,O150+1,0)</f>
        <v>0</v>
      </c>
    </row>
    <row r="152" spans="1:15">
      <c r="A152">
        <v>135</v>
      </c>
      <c r="B152" s="1">
        <f>+B7</f>
        <v>2.0452874724862595</v>
      </c>
      <c r="C152" s="1">
        <f>+C7</f>
        <v>1.4894417261078519</v>
      </c>
      <c r="D152">
        <f t="shared" si="53"/>
        <v>0.15</v>
      </c>
      <c r="E152">
        <f t="shared" si="54"/>
        <v>221</v>
      </c>
      <c r="H152">
        <f>IF(C152&lt;$D$12,0,C152-$D$12)</f>
        <v>0</v>
      </c>
      <c r="J152">
        <f t="shared" si="55"/>
        <v>0.15</v>
      </c>
      <c r="K152">
        <f>IF(C152&gt;$D$12,$D$12,C152)</f>
        <v>1.4894417261078519</v>
      </c>
      <c r="L152">
        <f t="shared" si="56"/>
        <v>1.3394417261078519</v>
      </c>
      <c r="M152">
        <f t="shared" si="57"/>
        <v>1.3456142260308956</v>
      </c>
      <c r="N152">
        <f>IF(E152=0,0,A152)</f>
        <v>135</v>
      </c>
      <c r="O152">
        <f>IF(C152&gt;$D$12,O151+1,0)</f>
        <v>0</v>
      </c>
    </row>
    <row r="153" spans="1:15">
      <c r="A153">
        <v>136</v>
      </c>
      <c r="B153">
        <f>+$B$152-($B$152-$B$199)/(182-135)*(A153-135)</f>
        <v>2.0343023696079032</v>
      </c>
      <c r="C153">
        <f t="shared" ref="C153:C168" si="58">+$C$152-($C$152-$C$199)/(182-135)*(A153-135)</f>
        <v>1.4809818394283758</v>
      </c>
      <c r="D153">
        <f t="shared" si="53"/>
        <v>0.15</v>
      </c>
      <c r="E153">
        <f t="shared" si="54"/>
        <v>220</v>
      </c>
      <c r="H153">
        <f>IF(C153&lt;$D$12,0,C153-$D$12)</f>
        <v>0</v>
      </c>
      <c r="J153">
        <f t="shared" si="55"/>
        <v>0.15</v>
      </c>
      <c r="K153">
        <f>IF(C153&gt;$D$12,$D$12,C153)</f>
        <v>1.4809818394283758</v>
      </c>
      <c r="L153">
        <f t="shared" si="56"/>
        <v>1.3309818394283759</v>
      </c>
      <c r="M153">
        <f t="shared" si="57"/>
        <v>1.335211782768114</v>
      </c>
      <c r="N153">
        <f>IF(E153=0,0,A153)</f>
        <v>136</v>
      </c>
      <c r="O153">
        <f>IF(C153&gt;$D$12,O152+1,0)</f>
        <v>0</v>
      </c>
    </row>
    <row r="154" spans="1:15">
      <c r="A154">
        <v>137</v>
      </c>
      <c r="B154">
        <f t="shared" ref="B154:B169" si="59">+$B$152-($B$152-$B$199)/(182-135)*(A154-135)</f>
        <v>2.0233172667295469</v>
      </c>
      <c r="C154">
        <f t="shared" si="58"/>
        <v>1.4725219527488997</v>
      </c>
      <c r="D154">
        <f t="shared" si="53"/>
        <v>0.15</v>
      </c>
      <c r="E154">
        <f t="shared" si="54"/>
        <v>219</v>
      </c>
      <c r="H154">
        <f>IF(C154&lt;$D$12,0,C154-$D$12)</f>
        <v>0</v>
      </c>
      <c r="J154">
        <f t="shared" si="55"/>
        <v>0.15</v>
      </c>
      <c r="K154">
        <f>IF(C154&gt;$D$12,$D$12,C154)</f>
        <v>1.4725219527488997</v>
      </c>
      <c r="L154">
        <f t="shared" si="56"/>
        <v>1.3225219527488998</v>
      </c>
      <c r="M154">
        <f t="shared" si="57"/>
        <v>1.3267518960886377</v>
      </c>
      <c r="N154">
        <f>IF(E154=0,0,A154)</f>
        <v>137</v>
      </c>
      <c r="O154">
        <f>IF(C154&gt;$D$12,O153+1,0)</f>
        <v>0</v>
      </c>
    </row>
    <row r="155" spans="1:15">
      <c r="A155">
        <v>138</v>
      </c>
      <c r="B155">
        <f t="shared" si="59"/>
        <v>2.0123321638511906</v>
      </c>
      <c r="C155">
        <f t="shared" si="58"/>
        <v>1.4640620660694235</v>
      </c>
      <c r="D155">
        <f t="shared" si="53"/>
        <v>0.15</v>
      </c>
      <c r="E155">
        <f t="shared" si="54"/>
        <v>218</v>
      </c>
      <c r="H155">
        <f>IF(C155&lt;$D$12,0,C155-$D$12)</f>
        <v>0</v>
      </c>
      <c r="J155">
        <f t="shared" si="55"/>
        <v>0.15</v>
      </c>
      <c r="K155">
        <f>IF(C155&gt;$D$12,$D$12,C155)</f>
        <v>1.4640620660694235</v>
      </c>
      <c r="L155">
        <f t="shared" si="56"/>
        <v>1.3140620660694236</v>
      </c>
      <c r="M155">
        <f t="shared" si="57"/>
        <v>1.3182920094091617</v>
      </c>
      <c r="N155">
        <f>IF(E155=0,0,A155)</f>
        <v>138</v>
      </c>
      <c r="O155">
        <f>IF(C155&gt;$D$12,O154+1,0)</f>
        <v>0</v>
      </c>
    </row>
    <row r="156" spans="1:15">
      <c r="A156">
        <v>139</v>
      </c>
      <c r="B156">
        <f t="shared" si="59"/>
        <v>2.0013470609728343</v>
      </c>
      <c r="C156">
        <f t="shared" si="58"/>
        <v>1.4556021793899474</v>
      </c>
      <c r="D156">
        <f t="shared" si="53"/>
        <v>0.15</v>
      </c>
      <c r="E156">
        <f t="shared" si="54"/>
        <v>217</v>
      </c>
      <c r="H156">
        <f>IF(C156&lt;$D$12,0,C156-$D$12)</f>
        <v>0</v>
      </c>
      <c r="J156">
        <f t="shared" si="55"/>
        <v>0.15</v>
      </c>
      <c r="K156">
        <f>IF(C156&gt;$D$12,$D$12,C156)</f>
        <v>1.4556021793899474</v>
      </c>
      <c r="L156">
        <f t="shared" si="56"/>
        <v>1.3056021793899475</v>
      </c>
      <c r="M156">
        <f t="shared" si="57"/>
        <v>1.3098321227296856</v>
      </c>
      <c r="N156">
        <f>IF(E156=0,0,A156)</f>
        <v>139</v>
      </c>
      <c r="O156">
        <f>IF(C156&gt;$D$12,O155+1,0)</f>
        <v>0</v>
      </c>
    </row>
    <row r="157" spans="1:15">
      <c r="A157">
        <v>140</v>
      </c>
      <c r="B157">
        <f t="shared" si="59"/>
        <v>1.9903619580944782</v>
      </c>
      <c r="C157">
        <f t="shared" si="58"/>
        <v>1.4471422927104713</v>
      </c>
      <c r="D157">
        <f t="shared" si="53"/>
        <v>0.15</v>
      </c>
      <c r="E157">
        <f t="shared" si="54"/>
        <v>216</v>
      </c>
      <c r="H157">
        <f>IF(C157&lt;$D$12,0,C157-$D$12)</f>
        <v>0</v>
      </c>
      <c r="J157">
        <f t="shared" si="55"/>
        <v>0.15</v>
      </c>
      <c r="K157">
        <f>IF(C157&gt;$D$12,$D$12,C157)</f>
        <v>1.4471422927104713</v>
      </c>
      <c r="L157">
        <f t="shared" si="56"/>
        <v>1.2971422927104714</v>
      </c>
      <c r="M157">
        <f t="shared" si="57"/>
        <v>1.3013722360502094</v>
      </c>
      <c r="N157">
        <f>IF(E157=0,0,A157)</f>
        <v>140</v>
      </c>
      <c r="O157">
        <f>IF(C157&gt;$D$12,O156+1,0)</f>
        <v>0</v>
      </c>
    </row>
    <row r="158" spans="1:15">
      <c r="A158">
        <v>141</v>
      </c>
      <c r="B158">
        <f t="shared" si="59"/>
        <v>1.9793768552161219</v>
      </c>
      <c r="C158">
        <f t="shared" si="58"/>
        <v>1.4386824060309953</v>
      </c>
      <c r="D158">
        <f t="shared" si="53"/>
        <v>0.15</v>
      </c>
      <c r="E158">
        <f t="shared" si="54"/>
        <v>215</v>
      </c>
      <c r="H158">
        <f>IF(C158&lt;$D$12,0,C158-$D$12)</f>
        <v>0</v>
      </c>
      <c r="J158">
        <f t="shared" si="55"/>
        <v>0.15</v>
      </c>
      <c r="K158">
        <f>IF(C158&gt;$D$12,$D$12,C158)</f>
        <v>1.4386824060309953</v>
      </c>
      <c r="L158">
        <f t="shared" si="56"/>
        <v>1.2886824060309954</v>
      </c>
      <c r="M158">
        <f t="shared" si="57"/>
        <v>1.2929123493707335</v>
      </c>
      <c r="N158">
        <f>IF(E158=0,0,A158)</f>
        <v>141</v>
      </c>
      <c r="O158">
        <f>IF(C158&gt;$D$12,O157+1,0)</f>
        <v>0</v>
      </c>
    </row>
    <row r="159" spans="1:15">
      <c r="A159">
        <v>142</v>
      </c>
      <c r="B159">
        <f t="shared" si="59"/>
        <v>1.9683917523377656</v>
      </c>
      <c r="C159">
        <f t="shared" si="58"/>
        <v>1.4302225193515192</v>
      </c>
      <c r="D159">
        <f t="shared" si="53"/>
        <v>0.15</v>
      </c>
      <c r="E159">
        <f t="shared" si="54"/>
        <v>214</v>
      </c>
      <c r="H159">
        <f>IF(C159&lt;$D$12,0,C159-$D$12)</f>
        <v>0</v>
      </c>
      <c r="J159">
        <f t="shared" si="55"/>
        <v>0.15</v>
      </c>
      <c r="K159">
        <f>IF(C159&gt;$D$12,$D$12,C159)</f>
        <v>1.4302225193515192</v>
      </c>
      <c r="L159">
        <f t="shared" si="56"/>
        <v>1.2802225193515193</v>
      </c>
      <c r="M159">
        <f t="shared" si="57"/>
        <v>1.2844524626912572</v>
      </c>
      <c r="N159">
        <f>IF(E159=0,0,A159)</f>
        <v>142</v>
      </c>
      <c r="O159">
        <f>IF(C159&gt;$D$12,O158+1,0)</f>
        <v>0</v>
      </c>
    </row>
    <row r="160" spans="1:15">
      <c r="A160">
        <v>143</v>
      </c>
      <c r="B160">
        <f t="shared" si="59"/>
        <v>1.9574066494594093</v>
      </c>
      <c r="C160">
        <f t="shared" si="58"/>
        <v>1.4217626326720429</v>
      </c>
      <c r="D160">
        <f t="shared" si="53"/>
        <v>0.15</v>
      </c>
      <c r="E160">
        <f t="shared" si="54"/>
        <v>213</v>
      </c>
      <c r="H160">
        <f>IF(C160&lt;$D$12,0,C160-$D$12)</f>
        <v>0</v>
      </c>
      <c r="J160">
        <f t="shared" si="55"/>
        <v>0.15</v>
      </c>
      <c r="K160">
        <f>IF(C160&gt;$D$12,$D$12,C160)</f>
        <v>1.4217626326720429</v>
      </c>
      <c r="L160">
        <f t="shared" si="56"/>
        <v>1.271762632672043</v>
      </c>
      <c r="M160">
        <f t="shared" si="57"/>
        <v>1.2759925760117812</v>
      </c>
      <c r="N160">
        <f>IF(E160=0,0,A160)</f>
        <v>143</v>
      </c>
      <c r="O160">
        <f>IF(C160&gt;$D$12,O159+1,0)</f>
        <v>0</v>
      </c>
    </row>
    <row r="161" spans="1:15">
      <c r="A161">
        <v>144</v>
      </c>
      <c r="B161">
        <f t="shared" si="59"/>
        <v>1.9464215465810533</v>
      </c>
      <c r="C161">
        <f t="shared" si="58"/>
        <v>1.4133027459925669</v>
      </c>
      <c r="D161">
        <f t="shared" si="53"/>
        <v>0.15</v>
      </c>
      <c r="E161">
        <f t="shared" si="54"/>
        <v>212</v>
      </c>
      <c r="H161">
        <f>IF(C161&lt;$D$12,0,C161-$D$12)</f>
        <v>0</v>
      </c>
      <c r="J161">
        <f t="shared" si="55"/>
        <v>0.15</v>
      </c>
      <c r="K161">
        <f>IF(C161&gt;$D$12,$D$12,C161)</f>
        <v>1.4133027459925669</v>
      </c>
      <c r="L161">
        <f t="shared" si="56"/>
        <v>1.263302745992567</v>
      </c>
      <c r="M161">
        <f t="shared" si="57"/>
        <v>1.2675326893323051</v>
      </c>
      <c r="N161">
        <f>IF(E161=0,0,A161)</f>
        <v>144</v>
      </c>
      <c r="O161">
        <f>IF(C161&gt;$D$12,O160+1,0)</f>
        <v>0</v>
      </c>
    </row>
    <row r="162" spans="1:15">
      <c r="A162">
        <v>145</v>
      </c>
      <c r="B162">
        <f t="shared" si="59"/>
        <v>1.935436443702697</v>
      </c>
      <c r="C162">
        <f t="shared" si="58"/>
        <v>1.4048428593130908</v>
      </c>
      <c r="D162">
        <f t="shared" si="53"/>
        <v>0.15</v>
      </c>
      <c r="E162">
        <f t="shared" si="54"/>
        <v>211</v>
      </c>
      <c r="H162">
        <f>IF(C162&lt;$D$12,0,C162-$D$12)</f>
        <v>0</v>
      </c>
      <c r="J162">
        <f t="shared" si="55"/>
        <v>0.15</v>
      </c>
      <c r="K162">
        <f>IF(C162&gt;$D$12,$D$12,C162)</f>
        <v>1.4048428593130908</v>
      </c>
      <c r="L162">
        <f t="shared" si="56"/>
        <v>1.2548428593130909</v>
      </c>
      <c r="M162">
        <f t="shared" si="57"/>
        <v>1.2590728026528288</v>
      </c>
      <c r="N162">
        <f>IF(E162=0,0,A162)</f>
        <v>145</v>
      </c>
      <c r="O162">
        <f>IF(C162&gt;$D$12,O161+1,0)</f>
        <v>0</v>
      </c>
    </row>
    <row r="163" spans="1:15">
      <c r="A163">
        <v>146</v>
      </c>
      <c r="B163">
        <f t="shared" si="59"/>
        <v>1.9244513408243407</v>
      </c>
      <c r="C163">
        <f t="shared" si="58"/>
        <v>1.3963829726336148</v>
      </c>
      <c r="D163">
        <f t="shared" ref="D163:D178" si="60">IF(C163&lt;($D$13+$F$12),C163,$D$13)</f>
        <v>0.15</v>
      </c>
      <c r="E163">
        <f t="shared" ref="E163:E178" si="61">IF(D163=$D$13,IF(C163&lt;$D$12,E164+1,0),0)</f>
        <v>210</v>
      </c>
      <c r="H163">
        <f>IF(C163&lt;$D$12,0,C163-$D$12)</f>
        <v>0</v>
      </c>
      <c r="J163">
        <f t="shared" si="55"/>
        <v>0.15</v>
      </c>
      <c r="K163">
        <f>IF(C163&gt;$D$12,$D$12,C163)</f>
        <v>1.3963829726336148</v>
      </c>
      <c r="L163">
        <f t="shared" ref="L163:L178" si="62">+K163-J163</f>
        <v>1.2463829726336149</v>
      </c>
      <c r="M163">
        <f t="shared" si="57"/>
        <v>1.250612915973353</v>
      </c>
      <c r="N163">
        <f>IF(E163=0,0,A163)</f>
        <v>146</v>
      </c>
      <c r="O163">
        <f>IF(C163&gt;$D$12,O162+1,0)</f>
        <v>0</v>
      </c>
    </row>
    <row r="164" spans="1:15">
      <c r="A164">
        <v>147</v>
      </c>
      <c r="B164">
        <f t="shared" si="59"/>
        <v>1.9134662379459844</v>
      </c>
      <c r="C164">
        <f t="shared" si="58"/>
        <v>1.3879230859541387</v>
      </c>
      <c r="D164">
        <f t="shared" si="60"/>
        <v>0.15</v>
      </c>
      <c r="E164">
        <f t="shared" si="61"/>
        <v>209</v>
      </c>
      <c r="H164">
        <f>IF(C164&lt;$D$12,0,C164-$D$12)</f>
        <v>0</v>
      </c>
      <c r="J164">
        <f t="shared" si="55"/>
        <v>0.15</v>
      </c>
      <c r="K164">
        <f>IF(C164&gt;$D$12,$D$12,C164)</f>
        <v>1.3879230859541387</v>
      </c>
      <c r="L164">
        <f t="shared" si="62"/>
        <v>1.2379230859541388</v>
      </c>
      <c r="M164">
        <f t="shared" ref="M164:M179" si="63">+(L164+L163)*1/2</f>
        <v>1.2421530292938767</v>
      </c>
      <c r="N164">
        <f>IF(E164=0,0,A164)</f>
        <v>147</v>
      </c>
      <c r="O164">
        <f>IF(C164&gt;$D$12,O163+1,0)</f>
        <v>0</v>
      </c>
    </row>
    <row r="165" spans="1:15">
      <c r="A165">
        <v>148</v>
      </c>
      <c r="B165">
        <f t="shared" si="59"/>
        <v>1.9024811350676281</v>
      </c>
      <c r="C165">
        <f t="shared" si="58"/>
        <v>1.3794631992746624</v>
      </c>
      <c r="D165">
        <f t="shared" si="60"/>
        <v>0.15</v>
      </c>
      <c r="E165">
        <f t="shared" si="61"/>
        <v>208</v>
      </c>
      <c r="H165">
        <f>IF(C165&lt;$D$12,0,C165-$D$12)</f>
        <v>0</v>
      </c>
      <c r="J165">
        <f t="shared" si="55"/>
        <v>0.15</v>
      </c>
      <c r="K165">
        <f>IF(C165&gt;$D$12,$D$12,C165)</f>
        <v>1.3794631992746624</v>
      </c>
      <c r="L165">
        <f t="shared" si="62"/>
        <v>1.2294631992746625</v>
      </c>
      <c r="M165">
        <f t="shared" si="63"/>
        <v>1.2336931426144007</v>
      </c>
      <c r="N165">
        <f>IF(E165=0,0,A165)</f>
        <v>148</v>
      </c>
      <c r="O165">
        <f>IF(C165&gt;$D$12,O164+1,0)</f>
        <v>0</v>
      </c>
    </row>
    <row r="166" spans="1:15">
      <c r="A166">
        <v>149</v>
      </c>
      <c r="B166">
        <f t="shared" si="59"/>
        <v>1.8914960321892718</v>
      </c>
      <c r="C166">
        <f t="shared" si="58"/>
        <v>1.3710033125951864</v>
      </c>
      <c r="D166">
        <f t="shared" si="60"/>
        <v>0.15</v>
      </c>
      <c r="E166">
        <f t="shared" si="61"/>
        <v>207</v>
      </c>
      <c r="H166">
        <f>IF(C166&lt;$D$12,0,C166-$D$12)</f>
        <v>0</v>
      </c>
      <c r="J166">
        <f t="shared" si="55"/>
        <v>0.15</v>
      </c>
      <c r="K166">
        <f>IF(C166&gt;$D$12,$D$12,C166)</f>
        <v>1.3710033125951864</v>
      </c>
      <c r="L166">
        <f t="shared" si="62"/>
        <v>1.2210033125951865</v>
      </c>
      <c r="M166">
        <f t="shared" si="63"/>
        <v>1.2252332559349246</v>
      </c>
      <c r="N166">
        <f>IF(E166=0,0,A166)</f>
        <v>149</v>
      </c>
      <c r="O166">
        <f>IF(C166&gt;$D$12,O165+1,0)</f>
        <v>0</v>
      </c>
    </row>
    <row r="167" spans="1:15">
      <c r="A167">
        <v>150</v>
      </c>
      <c r="B167">
        <f t="shared" si="59"/>
        <v>1.8805109293109157</v>
      </c>
      <c r="C167">
        <f t="shared" si="58"/>
        <v>1.3625434259157103</v>
      </c>
      <c r="D167">
        <f t="shared" si="60"/>
        <v>0.15</v>
      </c>
      <c r="E167">
        <f t="shared" si="61"/>
        <v>206</v>
      </c>
      <c r="H167">
        <f>IF(C167&lt;$D$12,0,C167-$D$12)</f>
        <v>0</v>
      </c>
      <c r="J167">
        <f t="shared" si="55"/>
        <v>0.15</v>
      </c>
      <c r="K167">
        <f>IF(C167&gt;$D$12,$D$12,C167)</f>
        <v>1.3625434259157103</v>
      </c>
      <c r="L167">
        <f t="shared" si="62"/>
        <v>1.2125434259157104</v>
      </c>
      <c r="M167">
        <f t="shared" si="63"/>
        <v>1.2167733692554483</v>
      </c>
      <c r="N167">
        <f>IF(E167=0,0,A167)</f>
        <v>150</v>
      </c>
      <c r="O167">
        <f>IF(C167&gt;$D$12,O166+1,0)</f>
        <v>0</v>
      </c>
    </row>
    <row r="168" spans="1:15">
      <c r="A168">
        <v>151</v>
      </c>
      <c r="B168">
        <f t="shared" si="59"/>
        <v>1.8695258264325594</v>
      </c>
      <c r="C168">
        <f t="shared" si="58"/>
        <v>1.3540835392362343</v>
      </c>
      <c r="D168">
        <f t="shared" si="60"/>
        <v>0.15</v>
      </c>
      <c r="E168">
        <f t="shared" si="61"/>
        <v>205</v>
      </c>
      <c r="H168">
        <f>IF(C168&lt;$D$12,0,C168-$D$12)</f>
        <v>0</v>
      </c>
      <c r="J168">
        <f t="shared" si="55"/>
        <v>0.15</v>
      </c>
      <c r="K168">
        <f>IF(C168&gt;$D$12,$D$12,C168)</f>
        <v>1.3540835392362343</v>
      </c>
      <c r="L168">
        <f t="shared" si="62"/>
        <v>1.2040835392362343</v>
      </c>
      <c r="M168">
        <f t="shared" si="63"/>
        <v>1.2083134825759725</v>
      </c>
      <c r="N168">
        <f>IF(E168=0,0,A168)</f>
        <v>151</v>
      </c>
      <c r="O168">
        <f>IF(C168&gt;$D$12,O167+1,0)</f>
        <v>0</v>
      </c>
    </row>
    <row r="169" spans="1:15">
      <c r="A169">
        <v>152</v>
      </c>
      <c r="B169">
        <f t="shared" si="59"/>
        <v>1.8585407235542031</v>
      </c>
      <c r="C169">
        <f t="shared" ref="C169:C184" si="64">+$C$152-($C$152-$C$199)/(182-135)*(A169-135)</f>
        <v>1.3456236525567582</v>
      </c>
      <c r="D169">
        <f t="shared" si="60"/>
        <v>0.15</v>
      </c>
      <c r="E169">
        <f t="shared" si="61"/>
        <v>204</v>
      </c>
      <c r="H169">
        <f>IF(C169&lt;$D$12,0,C169-$D$12)</f>
        <v>0</v>
      </c>
      <c r="J169">
        <f t="shared" si="55"/>
        <v>0.15</v>
      </c>
      <c r="K169">
        <f>IF(C169&gt;$D$12,$D$12,C169)</f>
        <v>1.3456236525567582</v>
      </c>
      <c r="L169">
        <f t="shared" si="62"/>
        <v>1.1956236525567583</v>
      </c>
      <c r="M169">
        <f t="shared" si="63"/>
        <v>1.1998535958964962</v>
      </c>
      <c r="N169">
        <f>IF(E169=0,0,A169)</f>
        <v>152</v>
      </c>
      <c r="O169">
        <f>IF(C169&gt;$D$12,O168+1,0)</f>
        <v>0</v>
      </c>
    </row>
    <row r="170" spans="1:15">
      <c r="A170">
        <v>153</v>
      </c>
      <c r="B170">
        <f t="shared" ref="B170:B185" si="65">+$B$152-($B$152-$B$199)/(182-135)*(A170-135)</f>
        <v>1.8475556206758468</v>
      </c>
      <c r="C170">
        <f t="shared" si="64"/>
        <v>1.3371637658772819</v>
      </c>
      <c r="D170">
        <f t="shared" si="60"/>
        <v>0.15</v>
      </c>
      <c r="E170">
        <f t="shared" si="61"/>
        <v>203</v>
      </c>
      <c r="H170">
        <f>IF(C170&lt;$D$12,0,C170-$D$12)</f>
        <v>0</v>
      </c>
      <c r="J170">
        <f t="shared" si="55"/>
        <v>0.15</v>
      </c>
      <c r="K170">
        <f>IF(C170&gt;$D$12,$D$12,C170)</f>
        <v>1.3371637658772819</v>
      </c>
      <c r="L170">
        <f t="shared" si="62"/>
        <v>1.187163765877282</v>
      </c>
      <c r="M170">
        <f t="shared" si="63"/>
        <v>1.1913937092170201</v>
      </c>
      <c r="N170">
        <f>IF(E170=0,0,A170)</f>
        <v>153</v>
      </c>
      <c r="O170">
        <f>IF(C170&gt;$D$12,O169+1,0)</f>
        <v>0</v>
      </c>
    </row>
    <row r="171" spans="1:15">
      <c r="A171">
        <v>154</v>
      </c>
      <c r="B171">
        <f t="shared" si="65"/>
        <v>1.8365705177974905</v>
      </c>
      <c r="C171">
        <f t="shared" si="64"/>
        <v>1.3287038791978059</v>
      </c>
      <c r="D171">
        <f t="shared" si="60"/>
        <v>0.15</v>
      </c>
      <c r="E171">
        <f t="shared" si="61"/>
        <v>202</v>
      </c>
      <c r="H171">
        <f>IF(C171&lt;$D$12,0,C171-$D$12)</f>
        <v>0</v>
      </c>
      <c r="J171">
        <f t="shared" si="55"/>
        <v>0.15</v>
      </c>
      <c r="K171">
        <f>IF(C171&gt;$D$12,$D$12,C171)</f>
        <v>1.3287038791978059</v>
      </c>
      <c r="L171">
        <f t="shared" si="62"/>
        <v>1.1787038791978059</v>
      </c>
      <c r="M171">
        <f t="shared" si="63"/>
        <v>1.1829338225375441</v>
      </c>
      <c r="N171">
        <f>IF(E171=0,0,A171)</f>
        <v>154</v>
      </c>
      <c r="O171">
        <f>IF(C171&gt;$D$12,O170+1,0)</f>
        <v>0</v>
      </c>
    </row>
    <row r="172" spans="1:15">
      <c r="A172">
        <v>155</v>
      </c>
      <c r="B172">
        <f t="shared" si="65"/>
        <v>1.8255854149191344</v>
      </c>
      <c r="C172">
        <f t="shared" si="64"/>
        <v>1.3202439925183298</v>
      </c>
      <c r="D172">
        <f t="shared" si="60"/>
        <v>0.15</v>
      </c>
      <c r="E172">
        <f t="shared" si="61"/>
        <v>201</v>
      </c>
      <c r="H172">
        <f>IF(C172&lt;$D$12,0,C172-$D$12)</f>
        <v>0</v>
      </c>
      <c r="J172">
        <f t="shared" si="55"/>
        <v>0.15</v>
      </c>
      <c r="K172">
        <f>IF(C172&gt;$D$12,$D$12,C172)</f>
        <v>1.3202439925183298</v>
      </c>
      <c r="L172">
        <f t="shared" si="62"/>
        <v>1.1702439925183299</v>
      </c>
      <c r="M172">
        <f t="shared" si="63"/>
        <v>1.1744739358580678</v>
      </c>
      <c r="N172">
        <f>IF(E172=0,0,A172)</f>
        <v>155</v>
      </c>
      <c r="O172">
        <f>IF(C172&gt;$D$12,O171+1,0)</f>
        <v>0</v>
      </c>
    </row>
    <row r="173" spans="1:15">
      <c r="A173">
        <v>156</v>
      </c>
      <c r="B173">
        <f t="shared" si="65"/>
        <v>1.8146003120407781</v>
      </c>
      <c r="C173">
        <f t="shared" si="64"/>
        <v>1.3117841058388537</v>
      </c>
      <c r="D173">
        <f t="shared" si="60"/>
        <v>0.15</v>
      </c>
      <c r="E173">
        <f t="shared" si="61"/>
        <v>200</v>
      </c>
      <c r="H173">
        <f>IF(C173&lt;$D$12,0,C173-$D$12)</f>
        <v>0</v>
      </c>
      <c r="J173">
        <f t="shared" si="55"/>
        <v>0.15</v>
      </c>
      <c r="K173">
        <f>IF(C173&gt;$D$12,$D$12,C173)</f>
        <v>1.3117841058388537</v>
      </c>
      <c r="L173">
        <f t="shared" si="62"/>
        <v>1.1617841058388538</v>
      </c>
      <c r="M173">
        <f t="shared" si="63"/>
        <v>1.166014049178592</v>
      </c>
      <c r="N173">
        <f>IF(E173=0,0,A173)</f>
        <v>156</v>
      </c>
      <c r="O173">
        <f>IF(C173&gt;$D$12,O172+1,0)</f>
        <v>0</v>
      </c>
    </row>
    <row r="174" spans="1:15">
      <c r="A174">
        <v>157</v>
      </c>
      <c r="B174">
        <f t="shared" si="65"/>
        <v>1.8036152091624218</v>
      </c>
      <c r="C174">
        <f t="shared" si="64"/>
        <v>1.3033242191593777</v>
      </c>
      <c r="D174">
        <f t="shared" si="60"/>
        <v>0.15</v>
      </c>
      <c r="E174">
        <f t="shared" si="61"/>
        <v>199</v>
      </c>
      <c r="H174">
        <f>IF(C174&lt;$D$12,0,C174-$D$12)</f>
        <v>0</v>
      </c>
      <c r="J174">
        <f t="shared" si="55"/>
        <v>0.15</v>
      </c>
      <c r="K174">
        <f>IF(C174&gt;$D$12,$D$12,C174)</f>
        <v>1.3033242191593777</v>
      </c>
      <c r="L174">
        <f t="shared" si="62"/>
        <v>1.1533242191593778</v>
      </c>
      <c r="M174">
        <f t="shared" si="63"/>
        <v>1.1575541624991157</v>
      </c>
      <c r="N174">
        <f>IF(E174=0,0,A174)</f>
        <v>157</v>
      </c>
      <c r="O174">
        <f>IF(C174&gt;$D$12,O173+1,0)</f>
        <v>0</v>
      </c>
    </row>
    <row r="175" spans="1:15">
      <c r="A175">
        <v>158</v>
      </c>
      <c r="B175">
        <f t="shared" si="65"/>
        <v>1.7926301062840655</v>
      </c>
      <c r="C175">
        <f t="shared" si="64"/>
        <v>1.2948643324799014</v>
      </c>
      <c r="D175">
        <f t="shared" si="60"/>
        <v>0.15</v>
      </c>
      <c r="E175">
        <f t="shared" si="61"/>
        <v>198</v>
      </c>
      <c r="H175">
        <f>IF(C175&lt;$D$12,0,C175-$D$12)</f>
        <v>0</v>
      </c>
      <c r="J175">
        <f t="shared" si="55"/>
        <v>0.15</v>
      </c>
      <c r="K175">
        <f>IF(C175&gt;$D$12,$D$12,C175)</f>
        <v>1.2948643324799014</v>
      </c>
      <c r="L175">
        <f t="shared" si="62"/>
        <v>1.1448643324799015</v>
      </c>
      <c r="M175">
        <f t="shared" si="63"/>
        <v>1.1490942758196396</v>
      </c>
      <c r="N175">
        <f>IF(E175=0,0,A175)</f>
        <v>158</v>
      </c>
      <c r="O175">
        <f>IF(C175&gt;$D$12,O174+1,0)</f>
        <v>0</v>
      </c>
    </row>
    <row r="176" spans="1:15">
      <c r="A176">
        <v>159</v>
      </c>
      <c r="B176">
        <f t="shared" si="65"/>
        <v>1.7816450034057092</v>
      </c>
      <c r="C176">
        <f t="shared" si="64"/>
        <v>1.2864044458004253</v>
      </c>
      <c r="D176">
        <f t="shared" si="60"/>
        <v>0.15</v>
      </c>
      <c r="E176">
        <f t="shared" si="61"/>
        <v>197</v>
      </c>
      <c r="H176">
        <f>IF(C176&lt;$D$12,0,C176-$D$12)</f>
        <v>0</v>
      </c>
      <c r="J176">
        <f t="shared" si="55"/>
        <v>0.15</v>
      </c>
      <c r="K176">
        <f>IF(C176&gt;$D$12,$D$12,C176)</f>
        <v>1.2864044458004253</v>
      </c>
      <c r="L176">
        <f t="shared" si="62"/>
        <v>1.1364044458004254</v>
      </c>
      <c r="M176">
        <f t="shared" si="63"/>
        <v>1.1406343891401636</v>
      </c>
      <c r="N176">
        <f>IF(E176=0,0,A176)</f>
        <v>159</v>
      </c>
      <c r="O176">
        <f>IF(C176&gt;$D$12,O175+1,0)</f>
        <v>0</v>
      </c>
    </row>
    <row r="177" spans="1:15">
      <c r="A177">
        <v>160</v>
      </c>
      <c r="B177">
        <f t="shared" si="65"/>
        <v>1.7706599005273529</v>
      </c>
      <c r="C177">
        <f t="shared" si="64"/>
        <v>1.2779445591209493</v>
      </c>
      <c r="D177">
        <f t="shared" si="60"/>
        <v>0.15</v>
      </c>
      <c r="E177">
        <f t="shared" si="61"/>
        <v>196</v>
      </c>
      <c r="H177">
        <f>IF(C177&lt;$D$12,0,C177-$D$12)</f>
        <v>0</v>
      </c>
      <c r="J177">
        <f t="shared" si="55"/>
        <v>0.15</v>
      </c>
      <c r="K177">
        <f>IF(C177&gt;$D$12,$D$12,C177)</f>
        <v>1.2779445591209493</v>
      </c>
      <c r="L177">
        <f t="shared" si="62"/>
        <v>1.1279445591209494</v>
      </c>
      <c r="M177">
        <f t="shared" si="63"/>
        <v>1.1321745024606873</v>
      </c>
      <c r="N177">
        <f>IF(E177=0,0,A177)</f>
        <v>160</v>
      </c>
      <c r="O177">
        <f>IF(C177&gt;$D$12,O176+1,0)</f>
        <v>0</v>
      </c>
    </row>
    <row r="178" spans="1:15">
      <c r="A178">
        <v>161</v>
      </c>
      <c r="B178">
        <f t="shared" si="65"/>
        <v>1.7596747976489966</v>
      </c>
      <c r="C178">
        <f t="shared" si="64"/>
        <v>1.2694846724414732</v>
      </c>
      <c r="D178">
        <f t="shared" si="60"/>
        <v>0.15</v>
      </c>
      <c r="E178">
        <f t="shared" si="61"/>
        <v>195</v>
      </c>
      <c r="H178">
        <f>IF(C178&lt;$D$12,0,C178-$D$12)</f>
        <v>0</v>
      </c>
      <c r="J178">
        <f t="shared" si="55"/>
        <v>0.15</v>
      </c>
      <c r="K178">
        <f>IF(C178&gt;$D$12,$D$12,C178)</f>
        <v>1.2694846724414732</v>
      </c>
      <c r="L178">
        <f t="shared" si="62"/>
        <v>1.1194846724414733</v>
      </c>
      <c r="M178">
        <f t="shared" si="63"/>
        <v>1.1237146157812115</v>
      </c>
      <c r="N178">
        <f>IF(E178=0,0,A178)</f>
        <v>161</v>
      </c>
      <c r="O178">
        <f>IF(C178&gt;$D$12,O177+1,0)</f>
        <v>0</v>
      </c>
    </row>
    <row r="179" spans="1:15">
      <c r="A179">
        <v>162</v>
      </c>
      <c r="B179">
        <f t="shared" si="65"/>
        <v>1.7486896947706405</v>
      </c>
      <c r="C179">
        <f t="shared" si="64"/>
        <v>1.2610247857619972</v>
      </c>
      <c r="D179">
        <f t="shared" ref="D179:D194" si="66">IF(C179&lt;($D$13+$F$12),C179,$D$13)</f>
        <v>0.15</v>
      </c>
      <c r="E179">
        <f t="shared" ref="E179:E194" si="67">IF(D179=$D$13,IF(C179&lt;$D$12,E180+1,0),0)</f>
        <v>194</v>
      </c>
      <c r="H179">
        <f>IF(C179&lt;$D$12,0,C179-$D$12)</f>
        <v>0</v>
      </c>
      <c r="J179">
        <f t="shared" si="55"/>
        <v>0.15</v>
      </c>
      <c r="K179">
        <f>IF(C179&gt;$D$12,$D$12,C179)</f>
        <v>1.2610247857619972</v>
      </c>
      <c r="L179">
        <f t="shared" ref="L179:L194" si="68">+K179-J179</f>
        <v>1.1110247857619973</v>
      </c>
      <c r="M179">
        <f t="shared" si="63"/>
        <v>1.1152547291017352</v>
      </c>
      <c r="N179">
        <f>IF(E179=0,0,A179)</f>
        <v>162</v>
      </c>
      <c r="O179">
        <f>IF(C179&gt;$D$12,O178+1,0)</f>
        <v>0</v>
      </c>
    </row>
    <row r="180" spans="1:15">
      <c r="A180">
        <v>163</v>
      </c>
      <c r="B180">
        <f t="shared" si="65"/>
        <v>1.7377045918922842</v>
      </c>
      <c r="C180">
        <f t="shared" si="64"/>
        <v>1.2525648990825209</v>
      </c>
      <c r="D180">
        <f t="shared" si="66"/>
        <v>0.15</v>
      </c>
      <c r="E180">
        <f t="shared" si="67"/>
        <v>193</v>
      </c>
      <c r="H180">
        <f>IF(C180&lt;$D$12,0,C180-$D$12)</f>
        <v>0</v>
      </c>
      <c r="J180">
        <f t="shared" si="55"/>
        <v>0.15</v>
      </c>
      <c r="K180">
        <f>IF(C180&gt;$D$12,$D$12,C180)</f>
        <v>1.2525648990825209</v>
      </c>
      <c r="L180">
        <f t="shared" si="68"/>
        <v>1.102564899082521</v>
      </c>
      <c r="M180">
        <f t="shared" ref="M180:M195" si="69">+(L180+L179)*1/2</f>
        <v>1.1067948424222591</v>
      </c>
      <c r="N180">
        <f>IF(E180=0,0,A180)</f>
        <v>163</v>
      </c>
      <c r="O180">
        <f>IF(C180&gt;$D$12,O179+1,0)</f>
        <v>0</v>
      </c>
    </row>
    <row r="181" spans="1:15">
      <c r="A181">
        <v>164</v>
      </c>
      <c r="B181">
        <f t="shared" si="65"/>
        <v>1.7267194890139279</v>
      </c>
      <c r="C181">
        <f t="shared" si="64"/>
        <v>1.2441050124030448</v>
      </c>
      <c r="D181">
        <f t="shared" si="66"/>
        <v>0.15</v>
      </c>
      <c r="E181">
        <f t="shared" si="67"/>
        <v>192</v>
      </c>
      <c r="H181">
        <f>IF(C181&lt;$D$12,0,C181-$D$12)</f>
        <v>0</v>
      </c>
      <c r="J181">
        <f t="shared" si="55"/>
        <v>0.15</v>
      </c>
      <c r="K181">
        <f>IF(C181&gt;$D$12,$D$12,C181)</f>
        <v>1.2441050124030448</v>
      </c>
      <c r="L181">
        <f t="shared" si="68"/>
        <v>1.0941050124030449</v>
      </c>
      <c r="M181">
        <f t="shared" si="69"/>
        <v>1.0983349557427831</v>
      </c>
      <c r="N181">
        <f>IF(E181=0,0,A181)</f>
        <v>164</v>
      </c>
      <c r="O181">
        <f>IF(C181&gt;$D$12,O180+1,0)</f>
        <v>0</v>
      </c>
    </row>
    <row r="182" spans="1:15">
      <c r="A182">
        <v>165</v>
      </c>
      <c r="B182">
        <f t="shared" si="65"/>
        <v>1.7157343861355716</v>
      </c>
      <c r="C182">
        <f t="shared" si="64"/>
        <v>1.2356451257235688</v>
      </c>
      <c r="D182">
        <f t="shared" si="66"/>
        <v>0.15</v>
      </c>
      <c r="E182">
        <f t="shared" si="67"/>
        <v>191</v>
      </c>
      <c r="H182">
        <f>IF(C182&lt;$D$12,0,C182-$D$12)</f>
        <v>0</v>
      </c>
      <c r="J182">
        <f t="shared" si="55"/>
        <v>0.15</v>
      </c>
      <c r="K182">
        <f>IF(C182&gt;$D$12,$D$12,C182)</f>
        <v>1.2356451257235688</v>
      </c>
      <c r="L182">
        <f t="shared" si="68"/>
        <v>1.0856451257235689</v>
      </c>
      <c r="M182">
        <f t="shared" si="69"/>
        <v>1.0898750690633068</v>
      </c>
      <c r="N182">
        <f>IF(E182=0,0,A182)</f>
        <v>165</v>
      </c>
      <c r="O182">
        <f>IF(C182&gt;$D$12,O181+1,0)</f>
        <v>0</v>
      </c>
    </row>
    <row r="183" spans="1:15">
      <c r="A183">
        <v>166</v>
      </c>
      <c r="B183">
        <f t="shared" si="65"/>
        <v>1.7047492832572153</v>
      </c>
      <c r="C183">
        <f t="shared" si="64"/>
        <v>1.2271852390440927</v>
      </c>
      <c r="D183">
        <f t="shared" si="66"/>
        <v>0.15</v>
      </c>
      <c r="E183">
        <f t="shared" si="67"/>
        <v>190</v>
      </c>
      <c r="H183">
        <f>IF(C183&lt;$D$12,0,C183-$D$12)</f>
        <v>0</v>
      </c>
      <c r="J183">
        <f t="shared" si="55"/>
        <v>0.15</v>
      </c>
      <c r="K183">
        <f>IF(C183&gt;$D$12,$D$12,C183)</f>
        <v>1.2271852390440927</v>
      </c>
      <c r="L183">
        <f t="shared" si="68"/>
        <v>1.0771852390440928</v>
      </c>
      <c r="M183">
        <f t="shared" si="69"/>
        <v>1.0814151823838309</v>
      </c>
      <c r="N183">
        <f>IF(E183=0,0,A183)</f>
        <v>166</v>
      </c>
      <c r="O183">
        <f>IF(C183&gt;$D$12,O182+1,0)</f>
        <v>0</v>
      </c>
    </row>
    <row r="184" spans="1:15">
      <c r="A184">
        <v>167</v>
      </c>
      <c r="B184">
        <f t="shared" si="65"/>
        <v>1.6937641803788592</v>
      </c>
      <c r="C184">
        <f t="shared" si="64"/>
        <v>1.2187253523646167</v>
      </c>
      <c r="D184">
        <f t="shared" si="66"/>
        <v>0.15</v>
      </c>
      <c r="E184">
        <f t="shared" si="67"/>
        <v>189</v>
      </c>
      <c r="H184">
        <f>IF(C184&lt;$D$12,0,C184-$D$12)</f>
        <v>0</v>
      </c>
      <c r="J184">
        <f t="shared" si="55"/>
        <v>0.15</v>
      </c>
      <c r="K184">
        <f>IF(C184&gt;$D$12,$D$12,C184)</f>
        <v>1.2187253523646167</v>
      </c>
      <c r="L184">
        <f t="shared" si="68"/>
        <v>1.0687253523646167</v>
      </c>
      <c r="M184">
        <f t="shared" si="69"/>
        <v>1.0729552957043547</v>
      </c>
      <c r="N184">
        <f>IF(E184=0,0,A184)</f>
        <v>167</v>
      </c>
      <c r="O184">
        <f>IF(C184&gt;$D$12,O183+1,0)</f>
        <v>0</v>
      </c>
    </row>
    <row r="185" spans="1:15">
      <c r="A185">
        <v>168</v>
      </c>
      <c r="B185">
        <f t="shared" si="65"/>
        <v>1.6827790775005029</v>
      </c>
      <c r="C185">
        <f t="shared" ref="C185:C197" si="70">+$C$152-($C$152-$C$199)/(182-135)*(A185-135)</f>
        <v>1.2102654656851404</v>
      </c>
      <c r="D185">
        <f t="shared" si="66"/>
        <v>0.15</v>
      </c>
      <c r="E185">
        <f t="shared" si="67"/>
        <v>188</v>
      </c>
      <c r="H185">
        <f>IF(C185&lt;$D$12,0,C185-$D$12)</f>
        <v>0</v>
      </c>
      <c r="J185">
        <f t="shared" si="55"/>
        <v>0.15</v>
      </c>
      <c r="K185">
        <f>IF(C185&gt;$D$12,$D$12,C185)</f>
        <v>1.2102654656851404</v>
      </c>
      <c r="L185">
        <f t="shared" si="68"/>
        <v>1.0602654656851405</v>
      </c>
      <c r="M185">
        <f t="shared" si="69"/>
        <v>1.0644954090248786</v>
      </c>
      <c r="N185">
        <f>IF(E185=0,0,A185)</f>
        <v>168</v>
      </c>
      <c r="O185">
        <f>IF(C185&gt;$D$12,O184+1,0)</f>
        <v>0</v>
      </c>
    </row>
    <row r="186" spans="1:15">
      <c r="A186">
        <v>169</v>
      </c>
      <c r="B186">
        <f t="shared" ref="B186:B198" si="71">+$B$152-($B$152-$B$199)/(182-135)*(A186-135)</f>
        <v>1.6717939746221466</v>
      </c>
      <c r="C186">
        <f t="shared" si="70"/>
        <v>1.2018055790056643</v>
      </c>
      <c r="D186">
        <f t="shared" si="66"/>
        <v>0.15</v>
      </c>
      <c r="E186">
        <f t="shared" si="67"/>
        <v>187</v>
      </c>
      <c r="H186">
        <f>IF(C186&lt;$D$12,0,C186-$D$12)</f>
        <v>0</v>
      </c>
      <c r="J186">
        <f t="shared" si="55"/>
        <v>0.15</v>
      </c>
      <c r="K186">
        <f>IF(C186&gt;$D$12,$D$12,C186)</f>
        <v>1.2018055790056643</v>
      </c>
      <c r="L186">
        <f t="shared" si="68"/>
        <v>1.0518055790056644</v>
      </c>
      <c r="M186">
        <f t="shared" si="69"/>
        <v>1.0560355223454025</v>
      </c>
      <c r="N186">
        <f>IF(E186=0,0,A186)</f>
        <v>169</v>
      </c>
      <c r="O186">
        <f>IF(C186&gt;$D$12,O185+1,0)</f>
        <v>0</v>
      </c>
    </row>
    <row r="187" spans="1:15">
      <c r="A187">
        <v>170</v>
      </c>
      <c r="B187">
        <f t="shared" si="71"/>
        <v>1.6608088717437903</v>
      </c>
      <c r="C187">
        <f t="shared" si="70"/>
        <v>1.1933456923261883</v>
      </c>
      <c r="D187">
        <f t="shared" si="66"/>
        <v>0.15</v>
      </c>
      <c r="E187">
        <f t="shared" si="67"/>
        <v>186</v>
      </c>
      <c r="H187">
        <f>IF(C187&lt;$D$12,0,C187-$D$12)</f>
        <v>0</v>
      </c>
      <c r="J187">
        <f t="shared" si="55"/>
        <v>0.15</v>
      </c>
      <c r="K187">
        <f>IF(C187&gt;$D$12,$D$12,C187)</f>
        <v>1.1933456923261883</v>
      </c>
      <c r="L187">
        <f t="shared" si="68"/>
        <v>1.0433456923261883</v>
      </c>
      <c r="M187">
        <f t="shared" si="69"/>
        <v>1.0475756356659263</v>
      </c>
      <c r="N187">
        <f>IF(E187=0,0,A187)</f>
        <v>170</v>
      </c>
      <c r="O187">
        <f>IF(C187&gt;$D$12,O186+1,0)</f>
        <v>0</v>
      </c>
    </row>
    <row r="188" spans="1:15">
      <c r="A188">
        <v>171</v>
      </c>
      <c r="B188">
        <f t="shared" si="71"/>
        <v>1.649823768865434</v>
      </c>
      <c r="C188">
        <f t="shared" si="70"/>
        <v>1.1848858056467122</v>
      </c>
      <c r="D188">
        <f t="shared" si="66"/>
        <v>0.15</v>
      </c>
      <c r="E188">
        <f t="shared" si="67"/>
        <v>185</v>
      </c>
      <c r="H188">
        <f>IF(C188&lt;$D$12,0,C188-$D$12)</f>
        <v>0</v>
      </c>
      <c r="J188">
        <f t="shared" si="55"/>
        <v>0.15</v>
      </c>
      <c r="K188">
        <f>IF(C188&gt;$D$12,$D$12,C188)</f>
        <v>1.1848858056467122</v>
      </c>
      <c r="L188">
        <f t="shared" si="68"/>
        <v>1.0348858056467123</v>
      </c>
      <c r="M188">
        <f t="shared" si="69"/>
        <v>1.0391157489864504</v>
      </c>
      <c r="N188">
        <f>IF(E188=0,0,A188)</f>
        <v>171</v>
      </c>
      <c r="O188">
        <f>IF(C188&gt;$D$12,O187+1,0)</f>
        <v>0</v>
      </c>
    </row>
    <row r="189" spans="1:15">
      <c r="A189">
        <v>172</v>
      </c>
      <c r="B189">
        <f t="shared" si="71"/>
        <v>1.6388386659870777</v>
      </c>
      <c r="C189">
        <f t="shared" si="70"/>
        <v>1.1764259189672361</v>
      </c>
      <c r="D189">
        <f t="shared" si="66"/>
        <v>0.15</v>
      </c>
      <c r="E189">
        <f t="shared" si="67"/>
        <v>184</v>
      </c>
      <c r="H189">
        <f>IF(C189&lt;$D$12,0,C189-$D$12)</f>
        <v>0</v>
      </c>
      <c r="J189">
        <f t="shared" si="55"/>
        <v>0.15</v>
      </c>
      <c r="K189">
        <f>IF(C189&gt;$D$12,$D$12,C189)</f>
        <v>1.1764259189672361</v>
      </c>
      <c r="L189">
        <f t="shared" si="68"/>
        <v>1.0264259189672362</v>
      </c>
      <c r="M189">
        <f t="shared" si="69"/>
        <v>1.0306558623069741</v>
      </c>
      <c r="N189">
        <f>IF(E189=0,0,A189)</f>
        <v>172</v>
      </c>
      <c r="O189">
        <f>IF(C189&gt;$D$12,O188+1,0)</f>
        <v>0</v>
      </c>
    </row>
    <row r="190" spans="1:15">
      <c r="A190">
        <v>173</v>
      </c>
      <c r="B190">
        <f t="shared" si="71"/>
        <v>1.6278535631087214</v>
      </c>
      <c r="C190">
        <f t="shared" si="70"/>
        <v>1.1679660322877599</v>
      </c>
      <c r="D190">
        <f t="shared" si="66"/>
        <v>0.15</v>
      </c>
      <c r="E190">
        <f t="shared" si="67"/>
        <v>183</v>
      </c>
      <c r="H190">
        <f>IF(C190&lt;$D$12,0,C190-$D$12)</f>
        <v>0</v>
      </c>
      <c r="J190">
        <f t="shared" si="55"/>
        <v>0.15</v>
      </c>
      <c r="K190">
        <f>IF(C190&gt;$D$12,$D$12,C190)</f>
        <v>1.1679660322877599</v>
      </c>
      <c r="L190">
        <f t="shared" si="68"/>
        <v>1.0179660322877599</v>
      </c>
      <c r="M190">
        <f t="shared" si="69"/>
        <v>1.0221959756274981</v>
      </c>
      <c r="N190">
        <f>IF(E190=0,0,A190)</f>
        <v>173</v>
      </c>
      <c r="O190">
        <f>IF(C190&gt;$D$12,O189+1,0)</f>
        <v>0</v>
      </c>
    </row>
    <row r="191" spans="1:15">
      <c r="A191">
        <v>174</v>
      </c>
      <c r="B191">
        <f t="shared" si="71"/>
        <v>1.6168684602303653</v>
      </c>
      <c r="C191">
        <f t="shared" si="70"/>
        <v>1.159506145608284</v>
      </c>
      <c r="D191">
        <f t="shared" si="66"/>
        <v>0.15</v>
      </c>
      <c r="E191">
        <f t="shared" si="67"/>
        <v>182</v>
      </c>
      <c r="H191">
        <f>IF(C191&lt;$D$12,0,C191-$D$12)</f>
        <v>0</v>
      </c>
      <c r="J191">
        <f t="shared" si="55"/>
        <v>0.15</v>
      </c>
      <c r="K191">
        <f>IF(C191&gt;$D$12,$D$12,C191)</f>
        <v>1.159506145608284</v>
      </c>
      <c r="L191">
        <f t="shared" si="68"/>
        <v>1.0095061456082841</v>
      </c>
      <c r="M191">
        <f t="shared" si="69"/>
        <v>1.013736088948022</v>
      </c>
      <c r="N191">
        <f>IF(E191=0,0,A191)</f>
        <v>174</v>
      </c>
      <c r="O191">
        <f>IF(C191&gt;$D$12,O190+1,0)</f>
        <v>0</v>
      </c>
    </row>
    <row r="192" spans="1:15">
      <c r="A192">
        <v>175</v>
      </c>
      <c r="B192">
        <f t="shared" si="71"/>
        <v>1.605883357352009</v>
      </c>
      <c r="C192">
        <f t="shared" si="70"/>
        <v>1.1510462589288077</v>
      </c>
      <c r="D192">
        <f t="shared" si="66"/>
        <v>0.15</v>
      </c>
      <c r="E192">
        <f t="shared" si="67"/>
        <v>181</v>
      </c>
      <c r="H192">
        <f>IF(C192&lt;$D$12,0,C192-$D$12)</f>
        <v>0</v>
      </c>
      <c r="J192">
        <f t="shared" si="55"/>
        <v>0.15</v>
      </c>
      <c r="K192">
        <f>IF(C192&gt;$D$12,$D$12,C192)</f>
        <v>1.1510462589288077</v>
      </c>
      <c r="L192">
        <f t="shared" si="68"/>
        <v>1.0010462589288078</v>
      </c>
      <c r="M192">
        <f t="shared" si="69"/>
        <v>1.005276202268546</v>
      </c>
      <c r="N192">
        <f>IF(E192=0,0,A192)</f>
        <v>175</v>
      </c>
      <c r="O192">
        <f>IF(C192&gt;$D$12,O191+1,0)</f>
        <v>0</v>
      </c>
    </row>
    <row r="193" spans="1:15">
      <c r="A193">
        <v>176</v>
      </c>
      <c r="B193">
        <f t="shared" si="71"/>
        <v>1.5948982544736527</v>
      </c>
      <c r="C193">
        <f t="shared" si="70"/>
        <v>1.1425863722493317</v>
      </c>
      <c r="D193">
        <f t="shared" si="66"/>
        <v>0.15</v>
      </c>
      <c r="E193">
        <f t="shared" si="67"/>
        <v>180</v>
      </c>
      <c r="H193">
        <f>IF(C193&lt;$D$12,0,C193-$D$12)</f>
        <v>0</v>
      </c>
      <c r="J193">
        <f t="shared" si="55"/>
        <v>0.15</v>
      </c>
      <c r="K193">
        <f>IF(C193&gt;$D$12,$D$12,C193)</f>
        <v>1.1425863722493317</v>
      </c>
      <c r="L193">
        <f t="shared" si="68"/>
        <v>0.99258637224933166</v>
      </c>
      <c r="M193">
        <f t="shared" si="69"/>
        <v>0.99681631558906969</v>
      </c>
      <c r="N193">
        <f>IF(E193=0,0,A193)</f>
        <v>176</v>
      </c>
      <c r="O193">
        <f>IF(C193&gt;$D$12,O192+1,0)</f>
        <v>0</v>
      </c>
    </row>
    <row r="194" spans="1:15">
      <c r="A194">
        <v>177</v>
      </c>
      <c r="B194">
        <f t="shared" si="71"/>
        <v>1.5839131515952964</v>
      </c>
      <c r="C194">
        <f t="shared" si="70"/>
        <v>1.1341264855698556</v>
      </c>
      <c r="D194">
        <f t="shared" si="66"/>
        <v>0.15</v>
      </c>
      <c r="E194">
        <f t="shared" si="67"/>
        <v>179</v>
      </c>
      <c r="H194">
        <f>IF(C194&lt;$D$12,0,C194-$D$12)</f>
        <v>0</v>
      </c>
      <c r="J194">
        <f t="shared" si="55"/>
        <v>0.15</v>
      </c>
      <c r="K194">
        <f>IF(C194&gt;$D$12,$D$12,C194)</f>
        <v>1.1341264855698556</v>
      </c>
      <c r="L194">
        <f t="shared" si="68"/>
        <v>0.9841264855698556</v>
      </c>
      <c r="M194">
        <f t="shared" si="69"/>
        <v>0.98835642890959363</v>
      </c>
      <c r="N194">
        <f>IF(E194=0,0,A194)</f>
        <v>177</v>
      </c>
      <c r="O194">
        <f>IF(C194&gt;$D$12,O193+1,0)</f>
        <v>0</v>
      </c>
    </row>
    <row r="195" spans="1:15">
      <c r="A195">
        <v>178</v>
      </c>
      <c r="B195">
        <f t="shared" si="71"/>
        <v>1.5729280487169404</v>
      </c>
      <c r="C195">
        <f t="shared" si="70"/>
        <v>1.1256665988903793</v>
      </c>
      <c r="D195">
        <f t="shared" ref="D195:D210" si="72">IF(C195&lt;($D$13+$F$12),C195,$D$13)</f>
        <v>0.15</v>
      </c>
      <c r="E195">
        <f t="shared" ref="E195:E210" si="73">IF(D195=$D$13,IF(C195&lt;$D$12,E196+1,0),0)</f>
        <v>178</v>
      </c>
      <c r="H195">
        <f>IF(C195&lt;$D$12,0,C195-$D$12)</f>
        <v>0</v>
      </c>
      <c r="J195">
        <f t="shared" si="55"/>
        <v>0.15</v>
      </c>
      <c r="K195">
        <f>IF(C195&gt;$D$12,$D$12,C195)</f>
        <v>1.1256665988903793</v>
      </c>
      <c r="L195">
        <f t="shared" ref="L195:L210" si="74">+K195-J195</f>
        <v>0.97566659889037932</v>
      </c>
      <c r="M195">
        <f t="shared" si="69"/>
        <v>0.97989654223011746</v>
      </c>
      <c r="N195">
        <f>IF(E195=0,0,A195)</f>
        <v>178</v>
      </c>
      <c r="O195">
        <f>IF(C195&gt;$D$12,O194+1,0)</f>
        <v>0</v>
      </c>
    </row>
    <row r="196" spans="1:15">
      <c r="A196">
        <v>179</v>
      </c>
      <c r="B196">
        <f t="shared" si="71"/>
        <v>1.5619429458385841</v>
      </c>
      <c r="C196">
        <f t="shared" si="70"/>
        <v>1.1172067122109035</v>
      </c>
      <c r="D196">
        <f t="shared" si="72"/>
        <v>0.15</v>
      </c>
      <c r="E196">
        <f t="shared" si="73"/>
        <v>177</v>
      </c>
      <c r="H196">
        <f>IF(C196&lt;$D$12,0,C196-$D$12)</f>
        <v>0</v>
      </c>
      <c r="J196">
        <f t="shared" si="55"/>
        <v>0.15</v>
      </c>
      <c r="K196">
        <f>IF(C196&gt;$D$12,$D$12,C196)</f>
        <v>1.1172067122109035</v>
      </c>
      <c r="L196">
        <f t="shared" si="74"/>
        <v>0.96720671221090349</v>
      </c>
      <c r="M196">
        <f t="shared" ref="M196:M211" si="75">+(L196+L195)*1/2</f>
        <v>0.9714366555506414</v>
      </c>
      <c r="N196">
        <f>IF(E196=0,0,A196)</f>
        <v>179</v>
      </c>
      <c r="O196">
        <f>IF(C196&gt;$D$12,O195+1,0)</f>
        <v>0</v>
      </c>
    </row>
    <row r="197" spans="1:15">
      <c r="A197">
        <v>180</v>
      </c>
      <c r="B197">
        <f t="shared" si="71"/>
        <v>1.5509578429602278</v>
      </c>
      <c r="C197">
        <f t="shared" si="70"/>
        <v>1.1087468255314272</v>
      </c>
      <c r="D197">
        <f t="shared" si="72"/>
        <v>0.15</v>
      </c>
      <c r="E197">
        <f t="shared" si="73"/>
        <v>176</v>
      </c>
      <c r="H197">
        <f>IF(C197&lt;$D$12,0,C197-$D$12)</f>
        <v>0</v>
      </c>
      <c r="J197">
        <f t="shared" si="55"/>
        <v>0.15</v>
      </c>
      <c r="K197">
        <f>IF(C197&gt;$D$12,$D$12,C197)</f>
        <v>1.1087468255314272</v>
      </c>
      <c r="L197">
        <f t="shared" si="74"/>
        <v>0.9587468255314272</v>
      </c>
      <c r="M197">
        <f t="shared" si="75"/>
        <v>0.96297676887116535</v>
      </c>
      <c r="N197">
        <f>IF(E197=0,0,A197)</f>
        <v>180</v>
      </c>
      <c r="O197">
        <f>IF(C197&gt;$D$12,O196+1,0)</f>
        <v>0</v>
      </c>
    </row>
    <row r="198" spans="1:15">
      <c r="A198">
        <v>181</v>
      </c>
      <c r="B198">
        <f t="shared" si="71"/>
        <v>1.5399727400818715</v>
      </c>
      <c r="C198">
        <f>+$C$152-($C$152-$C$199)/(182-135)*(A198-135)</f>
        <v>1.1002869388519512</v>
      </c>
      <c r="D198">
        <f t="shared" si="72"/>
        <v>0.15</v>
      </c>
      <c r="E198">
        <f t="shared" si="73"/>
        <v>175</v>
      </c>
      <c r="H198">
        <f>IF(C198&lt;$D$12,0,C198-$D$12)</f>
        <v>0</v>
      </c>
      <c r="J198">
        <f t="shared" si="55"/>
        <v>0.15</v>
      </c>
      <c r="K198">
        <f>IF(C198&gt;$D$12,$D$12,C198)</f>
        <v>1.1002869388519512</v>
      </c>
      <c r="L198">
        <f t="shared" si="74"/>
        <v>0.95028693885195115</v>
      </c>
      <c r="M198">
        <f t="shared" si="75"/>
        <v>0.95451688219168918</v>
      </c>
      <c r="N198">
        <f>IF(E198=0,0,A198)</f>
        <v>181</v>
      </c>
      <c r="O198">
        <f>IF(C198&gt;$D$12,O197+1,0)</f>
        <v>0</v>
      </c>
    </row>
    <row r="199" spans="1:15">
      <c r="A199">
        <v>182</v>
      </c>
      <c r="B199" s="1">
        <f>+B8</f>
        <v>1.5289876372035152</v>
      </c>
      <c r="C199" s="1">
        <f>+C8</f>
        <v>1.0918270521724751</v>
      </c>
      <c r="D199">
        <f t="shared" si="72"/>
        <v>0.15</v>
      </c>
      <c r="E199">
        <f t="shared" si="73"/>
        <v>174</v>
      </c>
      <c r="H199">
        <f>IF(C199&lt;$D$12,0,C199-$D$12)</f>
        <v>0</v>
      </c>
      <c r="J199">
        <f t="shared" si="55"/>
        <v>0.15</v>
      </c>
      <c r="K199">
        <f>IF(C199&gt;$D$12,$D$12,C199)</f>
        <v>1.0918270521724751</v>
      </c>
      <c r="L199">
        <f t="shared" si="74"/>
        <v>0.94182705217247509</v>
      </c>
      <c r="M199">
        <f t="shared" si="75"/>
        <v>0.94605699551221312</v>
      </c>
      <c r="N199">
        <f>IF(E199=0,0,A199)</f>
        <v>182</v>
      </c>
      <c r="O199">
        <f>IF(C199&gt;$D$12,O198+1,0)</f>
        <v>0</v>
      </c>
    </row>
    <row r="200" spans="1:15">
      <c r="A200">
        <v>183</v>
      </c>
      <c r="B200">
        <f>+$B$199-($B$199-$B$291)/(274-182)*(A200-182)</f>
        <v>1.5196120055903184</v>
      </c>
      <c r="C200">
        <f t="shared" ref="C200:C215" si="76">+$C$199-($C$199-$C$291)/(274-182)*(A200-182)</f>
        <v>1.0844666248903398</v>
      </c>
      <c r="D200">
        <f t="shared" si="72"/>
        <v>0.15</v>
      </c>
      <c r="E200">
        <f t="shared" si="73"/>
        <v>173</v>
      </c>
      <c r="H200">
        <f>IF(C200&lt;$D$12,0,C200-$D$12)</f>
        <v>0</v>
      </c>
      <c r="J200">
        <f t="shared" si="55"/>
        <v>0.15</v>
      </c>
      <c r="K200">
        <f>IF(C200&gt;$D$12,$D$12,C200)</f>
        <v>1.0844666248903398</v>
      </c>
      <c r="L200">
        <f t="shared" si="74"/>
        <v>0.93446662489033983</v>
      </c>
      <c r="M200">
        <f t="shared" si="75"/>
        <v>0.93814683853140746</v>
      </c>
      <c r="N200">
        <f>IF(E200=0,0,A200)</f>
        <v>183</v>
      </c>
      <c r="O200">
        <f>IF(C200&gt;$D$12,O199+1,0)</f>
        <v>0</v>
      </c>
    </row>
    <row r="201" spans="1:15">
      <c r="A201">
        <v>184</v>
      </c>
      <c r="B201">
        <f t="shared" ref="B201:B216" si="77">+$B$199-($B$199-$B$291)/(274-182)*(A201-182)</f>
        <v>1.5102363739771214</v>
      </c>
      <c r="C201">
        <f t="shared" si="76"/>
        <v>1.0771061976082044</v>
      </c>
      <c r="D201">
        <f t="shared" si="72"/>
        <v>0.15</v>
      </c>
      <c r="E201">
        <f t="shared" si="73"/>
        <v>172</v>
      </c>
      <c r="H201">
        <f>IF(C201&lt;$D$12,0,C201-$D$12)</f>
        <v>0</v>
      </c>
      <c r="J201">
        <f t="shared" si="55"/>
        <v>0.15</v>
      </c>
      <c r="K201">
        <f>IF(C201&gt;$D$12,$D$12,C201)</f>
        <v>1.0771061976082044</v>
      </c>
      <c r="L201">
        <f t="shared" si="74"/>
        <v>0.92710619760820434</v>
      </c>
      <c r="M201">
        <f t="shared" si="75"/>
        <v>0.93078641124927208</v>
      </c>
      <c r="N201">
        <f>IF(E201=0,0,A201)</f>
        <v>184</v>
      </c>
      <c r="O201">
        <f>IF(C201&gt;$D$12,O200+1,0)</f>
        <v>0</v>
      </c>
    </row>
    <row r="202" spans="1:15">
      <c r="A202">
        <v>185</v>
      </c>
      <c r="B202">
        <f t="shared" si="77"/>
        <v>1.5008607423639246</v>
      </c>
      <c r="C202">
        <f t="shared" si="76"/>
        <v>1.0697457703260691</v>
      </c>
      <c r="D202">
        <f t="shared" si="72"/>
        <v>0.15</v>
      </c>
      <c r="E202">
        <f t="shared" si="73"/>
        <v>171</v>
      </c>
      <c r="H202">
        <f>IF(C202&lt;$D$12,0,C202-$D$12)</f>
        <v>0</v>
      </c>
      <c r="J202">
        <f t="shared" si="55"/>
        <v>0.15</v>
      </c>
      <c r="K202">
        <f>IF(C202&gt;$D$12,$D$12,C202)</f>
        <v>1.0697457703260691</v>
      </c>
      <c r="L202">
        <f t="shared" si="74"/>
        <v>0.91974577032606908</v>
      </c>
      <c r="M202">
        <f t="shared" si="75"/>
        <v>0.92342598396713671</v>
      </c>
      <c r="N202">
        <f>IF(E202=0,0,A202)</f>
        <v>185</v>
      </c>
      <c r="O202">
        <f>IF(C202&gt;$D$12,O201+1,0)</f>
        <v>0</v>
      </c>
    </row>
    <row r="203" spans="1:15">
      <c r="A203">
        <v>186</v>
      </c>
      <c r="B203">
        <f t="shared" si="77"/>
        <v>1.4914851107507276</v>
      </c>
      <c r="C203">
        <f t="shared" si="76"/>
        <v>1.0623853430439336</v>
      </c>
      <c r="D203">
        <f t="shared" si="72"/>
        <v>0.15</v>
      </c>
      <c r="E203">
        <f t="shared" si="73"/>
        <v>170</v>
      </c>
      <c r="H203">
        <f>IF(C203&lt;$D$12,0,C203-$D$12)</f>
        <v>0</v>
      </c>
      <c r="J203">
        <f t="shared" si="55"/>
        <v>0.15</v>
      </c>
      <c r="K203">
        <f>IF(C203&gt;$D$12,$D$12,C203)</f>
        <v>1.0623853430439336</v>
      </c>
      <c r="L203">
        <f t="shared" si="74"/>
        <v>0.91238534304393359</v>
      </c>
      <c r="M203">
        <f t="shared" si="75"/>
        <v>0.91606555668500134</v>
      </c>
      <c r="N203">
        <f>IF(E203=0,0,A203)</f>
        <v>186</v>
      </c>
      <c r="O203">
        <f>IF(C203&gt;$D$12,O202+1,0)</f>
        <v>0</v>
      </c>
    </row>
    <row r="204" spans="1:15">
      <c r="A204">
        <v>187</v>
      </c>
      <c r="B204">
        <f t="shared" si="77"/>
        <v>1.4821094791375309</v>
      </c>
      <c r="C204">
        <f t="shared" si="76"/>
        <v>1.0550249157617984</v>
      </c>
      <c r="D204">
        <f t="shared" si="72"/>
        <v>0.15</v>
      </c>
      <c r="E204">
        <f t="shared" si="73"/>
        <v>169</v>
      </c>
      <c r="H204">
        <f>IF(C204&lt;$D$12,0,C204-$D$12)</f>
        <v>0</v>
      </c>
      <c r="J204">
        <f t="shared" si="55"/>
        <v>0.15</v>
      </c>
      <c r="K204">
        <f>IF(C204&gt;$D$12,$D$12,C204)</f>
        <v>1.0550249157617984</v>
      </c>
      <c r="L204">
        <f t="shared" si="74"/>
        <v>0.90502491576179833</v>
      </c>
      <c r="M204">
        <f t="shared" si="75"/>
        <v>0.90870512940286596</v>
      </c>
      <c r="N204">
        <f>IF(E204=0,0,A204)</f>
        <v>187</v>
      </c>
      <c r="O204">
        <f>IF(C204&gt;$D$12,O203+1,0)</f>
        <v>0</v>
      </c>
    </row>
    <row r="205" spans="1:15">
      <c r="A205">
        <v>188</v>
      </c>
      <c r="B205">
        <f t="shared" si="77"/>
        <v>1.4727338475243339</v>
      </c>
      <c r="C205">
        <f t="shared" si="76"/>
        <v>1.0476644884796629</v>
      </c>
      <c r="D205">
        <f t="shared" si="72"/>
        <v>0.15</v>
      </c>
      <c r="E205">
        <f t="shared" si="73"/>
        <v>168</v>
      </c>
      <c r="H205">
        <f>IF(C205&lt;$D$12,0,C205-$D$12)</f>
        <v>0</v>
      </c>
      <c r="J205">
        <f t="shared" si="55"/>
        <v>0.15</v>
      </c>
      <c r="K205">
        <f>IF(C205&gt;$D$12,$D$12,C205)</f>
        <v>1.0476644884796629</v>
      </c>
      <c r="L205">
        <f t="shared" si="74"/>
        <v>0.89766448847966285</v>
      </c>
      <c r="M205">
        <f t="shared" si="75"/>
        <v>0.90134470212073059</v>
      </c>
      <c r="N205">
        <f>IF(E205=0,0,A205)</f>
        <v>188</v>
      </c>
      <c r="O205">
        <f>IF(C205&gt;$D$12,O204+1,0)</f>
        <v>0</v>
      </c>
    </row>
    <row r="206" spans="1:15">
      <c r="A206">
        <v>189</v>
      </c>
      <c r="B206">
        <f t="shared" si="77"/>
        <v>1.4633582159111371</v>
      </c>
      <c r="C206">
        <f t="shared" si="76"/>
        <v>1.0403040611975276</v>
      </c>
      <c r="D206">
        <f t="shared" si="72"/>
        <v>0.15</v>
      </c>
      <c r="E206">
        <f t="shared" si="73"/>
        <v>167</v>
      </c>
      <c r="H206">
        <f>IF(C206&lt;$D$12,0,C206-$D$12)</f>
        <v>0</v>
      </c>
      <c r="J206">
        <f t="shared" si="55"/>
        <v>0.15</v>
      </c>
      <c r="K206">
        <f>IF(C206&gt;$D$12,$D$12,C206)</f>
        <v>1.0403040611975276</v>
      </c>
      <c r="L206">
        <f t="shared" si="74"/>
        <v>0.89030406119752759</v>
      </c>
      <c r="M206">
        <f t="shared" si="75"/>
        <v>0.89398427483859522</v>
      </c>
      <c r="N206">
        <f>IF(E206=0,0,A206)</f>
        <v>189</v>
      </c>
      <c r="O206">
        <f>IF(C206&gt;$D$12,O205+1,0)</f>
        <v>0</v>
      </c>
    </row>
    <row r="207" spans="1:15">
      <c r="A207">
        <v>190</v>
      </c>
      <c r="B207">
        <f t="shared" si="77"/>
        <v>1.4539825842979401</v>
      </c>
      <c r="C207">
        <f t="shared" si="76"/>
        <v>1.0329436339153921</v>
      </c>
      <c r="D207">
        <f t="shared" si="72"/>
        <v>0.15</v>
      </c>
      <c r="E207">
        <f t="shared" si="73"/>
        <v>166</v>
      </c>
      <c r="H207">
        <f>IF(C207&lt;$D$12,0,C207-$D$12)</f>
        <v>0</v>
      </c>
      <c r="J207">
        <f t="shared" si="55"/>
        <v>0.15</v>
      </c>
      <c r="K207">
        <f>IF(C207&gt;$D$12,$D$12,C207)</f>
        <v>1.0329436339153921</v>
      </c>
      <c r="L207">
        <f t="shared" si="74"/>
        <v>0.8829436339153921</v>
      </c>
      <c r="M207">
        <f t="shared" si="75"/>
        <v>0.88662384755645984</v>
      </c>
      <c r="N207">
        <f>IF(E207=0,0,A207)</f>
        <v>190</v>
      </c>
      <c r="O207">
        <f>IF(C207&gt;$D$12,O206+1,0)</f>
        <v>0</v>
      </c>
    </row>
    <row r="208" spans="1:15">
      <c r="A208">
        <v>191</v>
      </c>
      <c r="B208">
        <f t="shared" si="77"/>
        <v>1.4446069526847434</v>
      </c>
      <c r="C208">
        <f t="shared" si="76"/>
        <v>1.0255832066332569</v>
      </c>
      <c r="D208">
        <f t="shared" si="72"/>
        <v>0.15</v>
      </c>
      <c r="E208">
        <f t="shared" si="73"/>
        <v>165</v>
      </c>
      <c r="H208">
        <f>IF(C208&lt;$D$12,0,C208-$D$12)</f>
        <v>0</v>
      </c>
      <c r="J208">
        <f t="shared" si="55"/>
        <v>0.15</v>
      </c>
      <c r="K208">
        <f>IF(C208&gt;$D$12,$D$12,C208)</f>
        <v>1.0255832066332569</v>
      </c>
      <c r="L208">
        <f t="shared" si="74"/>
        <v>0.87558320663325684</v>
      </c>
      <c r="M208">
        <f t="shared" si="75"/>
        <v>0.87926342027432447</v>
      </c>
      <c r="N208">
        <f>IF(E208=0,0,A208)</f>
        <v>191</v>
      </c>
      <c r="O208">
        <f>IF(C208&gt;$D$12,O207+1,0)</f>
        <v>0</v>
      </c>
    </row>
    <row r="209" spans="1:15">
      <c r="A209">
        <v>192</v>
      </c>
      <c r="B209">
        <f t="shared" si="77"/>
        <v>1.4352313210715464</v>
      </c>
      <c r="C209">
        <f t="shared" si="76"/>
        <v>1.0182227793511214</v>
      </c>
      <c r="D209">
        <f t="shared" si="72"/>
        <v>0.15</v>
      </c>
      <c r="E209">
        <f t="shared" si="73"/>
        <v>164</v>
      </c>
      <c r="H209">
        <f>IF(C209&lt;$D$12,0,C209-$D$12)</f>
        <v>0</v>
      </c>
      <c r="J209">
        <f t="shared" si="55"/>
        <v>0.15</v>
      </c>
      <c r="K209">
        <f>IF(C209&gt;$D$12,$D$12,C209)</f>
        <v>1.0182227793511214</v>
      </c>
      <c r="L209">
        <f t="shared" si="74"/>
        <v>0.86822277935112135</v>
      </c>
      <c r="M209">
        <f t="shared" si="75"/>
        <v>0.8719029929921891</v>
      </c>
      <c r="N209">
        <f>IF(E209=0,0,A209)</f>
        <v>192</v>
      </c>
      <c r="O209">
        <f>IF(C209&gt;$D$12,O208+1,0)</f>
        <v>0</v>
      </c>
    </row>
    <row r="210" spans="1:15">
      <c r="A210">
        <v>193</v>
      </c>
      <c r="B210">
        <f t="shared" si="77"/>
        <v>1.4258556894583496</v>
      </c>
      <c r="C210">
        <f t="shared" si="76"/>
        <v>1.0108623520689861</v>
      </c>
      <c r="D210">
        <f t="shared" si="72"/>
        <v>0.15</v>
      </c>
      <c r="E210">
        <f t="shared" si="73"/>
        <v>163</v>
      </c>
      <c r="H210">
        <f>IF(C210&lt;$D$12,0,C210-$D$12)</f>
        <v>0</v>
      </c>
      <c r="J210">
        <f t="shared" si="55"/>
        <v>0.15</v>
      </c>
      <c r="K210">
        <f>IF(C210&gt;$D$12,$D$12,C210)</f>
        <v>1.0108623520689861</v>
      </c>
      <c r="L210">
        <f t="shared" si="74"/>
        <v>0.86086235206898609</v>
      </c>
      <c r="M210">
        <f t="shared" si="75"/>
        <v>0.86454256571005372</v>
      </c>
      <c r="N210">
        <f>IF(E210=0,0,A210)</f>
        <v>193</v>
      </c>
      <c r="O210">
        <f>IF(C210&gt;$D$12,O209+1,0)</f>
        <v>0</v>
      </c>
    </row>
    <row r="211" spans="1:15">
      <c r="A211">
        <v>194</v>
      </c>
      <c r="B211">
        <f t="shared" si="77"/>
        <v>1.4164800578451526</v>
      </c>
      <c r="C211">
        <f t="shared" si="76"/>
        <v>1.0035019247868506</v>
      </c>
      <c r="D211">
        <f t="shared" ref="D211:D226" si="78">IF(C211&lt;($D$13+$F$12),C211,$D$13)</f>
        <v>0.15</v>
      </c>
      <c r="E211">
        <f t="shared" ref="E211:E226" si="79">IF(D211=$D$13,IF(C211&lt;$D$12,E212+1,0),0)</f>
        <v>162</v>
      </c>
      <c r="H211">
        <f>IF(C211&lt;$D$12,0,C211-$D$12)</f>
        <v>0</v>
      </c>
      <c r="J211">
        <f t="shared" ref="J211:J274" si="80">IF(C211&gt;$D$12,0,+D211)</f>
        <v>0.15</v>
      </c>
      <c r="K211">
        <f>IF(C211&gt;$D$12,$D$12,C211)</f>
        <v>1.0035019247868506</v>
      </c>
      <c r="L211">
        <f t="shared" ref="L211:L226" si="81">+K211-J211</f>
        <v>0.85350192478685061</v>
      </c>
      <c r="M211">
        <f t="shared" si="75"/>
        <v>0.85718213842791835</v>
      </c>
      <c r="N211">
        <f>IF(E211=0,0,A211)</f>
        <v>194</v>
      </c>
      <c r="O211">
        <f>IF(C211&gt;$D$12,O210+1,0)</f>
        <v>0</v>
      </c>
    </row>
    <row r="212" spans="1:15">
      <c r="A212">
        <v>195</v>
      </c>
      <c r="B212">
        <f t="shared" si="77"/>
        <v>1.4071044262319559</v>
      </c>
      <c r="C212">
        <f t="shared" si="76"/>
        <v>0.99614149750471537</v>
      </c>
      <c r="D212">
        <f t="shared" si="78"/>
        <v>0.15</v>
      </c>
      <c r="E212">
        <f t="shared" si="79"/>
        <v>161</v>
      </c>
      <c r="H212">
        <f>IF(C212&lt;$D$12,0,C212-$D$12)</f>
        <v>0</v>
      </c>
      <c r="J212">
        <f t="shared" si="80"/>
        <v>0.15</v>
      </c>
      <c r="K212">
        <f>IF(C212&gt;$D$12,$D$12,C212)</f>
        <v>0.99614149750471537</v>
      </c>
      <c r="L212">
        <f t="shared" si="81"/>
        <v>0.84614149750471535</v>
      </c>
      <c r="M212">
        <f t="shared" ref="M212:M227" si="82">+(L212+L211)*1/2</f>
        <v>0.84982171114578298</v>
      </c>
      <c r="N212">
        <f>IF(E212=0,0,A212)</f>
        <v>195</v>
      </c>
      <c r="O212">
        <f>IF(C212&gt;$D$12,O211+1,0)</f>
        <v>0</v>
      </c>
    </row>
    <row r="213" spans="1:15">
      <c r="A213">
        <v>196</v>
      </c>
      <c r="B213">
        <f t="shared" si="77"/>
        <v>1.3977287946187591</v>
      </c>
      <c r="C213">
        <f t="shared" si="76"/>
        <v>0.98878107022257999</v>
      </c>
      <c r="D213">
        <f t="shared" si="78"/>
        <v>0.15</v>
      </c>
      <c r="E213">
        <f t="shared" si="79"/>
        <v>160</v>
      </c>
      <c r="H213">
        <f>IF(C213&lt;$D$12,0,C213-$D$12)</f>
        <v>0</v>
      </c>
      <c r="J213">
        <f t="shared" si="80"/>
        <v>0.15</v>
      </c>
      <c r="K213">
        <f>IF(C213&gt;$D$12,$D$12,C213)</f>
        <v>0.98878107022257999</v>
      </c>
      <c r="L213">
        <f t="shared" si="81"/>
        <v>0.83878107022257997</v>
      </c>
      <c r="M213">
        <f t="shared" si="82"/>
        <v>0.8424612838636476</v>
      </c>
      <c r="N213">
        <f>IF(E213=0,0,A213)</f>
        <v>196</v>
      </c>
      <c r="O213">
        <f>IF(C213&gt;$D$12,O212+1,0)</f>
        <v>0</v>
      </c>
    </row>
    <row r="214" spans="1:15">
      <c r="A214">
        <v>197</v>
      </c>
      <c r="B214">
        <f t="shared" si="77"/>
        <v>1.3883531630055621</v>
      </c>
      <c r="C214">
        <f t="shared" si="76"/>
        <v>0.98142064294044462</v>
      </c>
      <c r="D214">
        <f t="shared" si="78"/>
        <v>0.15</v>
      </c>
      <c r="E214">
        <f t="shared" si="79"/>
        <v>159</v>
      </c>
      <c r="H214">
        <f>IF(C214&lt;$D$12,0,C214-$D$12)</f>
        <v>0</v>
      </c>
      <c r="J214">
        <f t="shared" si="80"/>
        <v>0.15</v>
      </c>
      <c r="K214">
        <f>IF(C214&gt;$D$12,$D$12,C214)</f>
        <v>0.98142064294044462</v>
      </c>
      <c r="L214">
        <f t="shared" si="81"/>
        <v>0.8314206429404446</v>
      </c>
      <c r="M214">
        <f t="shared" si="82"/>
        <v>0.83510085658151234</v>
      </c>
      <c r="N214">
        <f>IF(E214=0,0,A214)</f>
        <v>197</v>
      </c>
      <c r="O214">
        <f>IF(C214&gt;$D$12,O213+1,0)</f>
        <v>0</v>
      </c>
    </row>
    <row r="215" spans="1:15">
      <c r="A215">
        <v>198</v>
      </c>
      <c r="B215">
        <f t="shared" si="77"/>
        <v>1.3789775313923653</v>
      </c>
      <c r="C215">
        <f t="shared" si="76"/>
        <v>0.97406021565830925</v>
      </c>
      <c r="D215">
        <f t="shared" si="78"/>
        <v>0.15</v>
      </c>
      <c r="E215">
        <f t="shared" si="79"/>
        <v>158</v>
      </c>
      <c r="H215">
        <f>IF(C215&lt;$D$12,0,C215-$D$12)</f>
        <v>0</v>
      </c>
      <c r="J215">
        <f t="shared" si="80"/>
        <v>0.15</v>
      </c>
      <c r="K215">
        <f>IF(C215&gt;$D$12,$D$12,C215)</f>
        <v>0.97406021565830925</v>
      </c>
      <c r="L215">
        <f t="shared" si="81"/>
        <v>0.82406021565830923</v>
      </c>
      <c r="M215">
        <f t="shared" si="82"/>
        <v>0.82774042929937686</v>
      </c>
      <c r="N215">
        <f>IF(E215=0,0,A215)</f>
        <v>198</v>
      </c>
      <c r="O215">
        <f>IF(C215&gt;$D$12,O214+1,0)</f>
        <v>0</v>
      </c>
    </row>
    <row r="216" spans="1:15">
      <c r="A216">
        <v>199</v>
      </c>
      <c r="B216">
        <f t="shared" si="77"/>
        <v>1.3696018997791684</v>
      </c>
      <c r="C216">
        <f t="shared" ref="C216:C231" si="83">+$C$199-($C$199-$C$291)/(274-182)*(A216-182)</f>
        <v>0.96669978837617387</v>
      </c>
      <c r="D216">
        <f t="shared" si="78"/>
        <v>0.15</v>
      </c>
      <c r="E216">
        <f t="shared" si="79"/>
        <v>157</v>
      </c>
      <c r="H216">
        <f>IF(C216&lt;$D$12,0,C216-$D$12)</f>
        <v>0</v>
      </c>
      <c r="J216">
        <f t="shared" si="80"/>
        <v>0.15</v>
      </c>
      <c r="K216">
        <f>IF(C216&gt;$D$12,$D$12,C216)</f>
        <v>0.96669978837617387</v>
      </c>
      <c r="L216">
        <f t="shared" si="81"/>
        <v>0.81669978837617385</v>
      </c>
      <c r="M216">
        <f t="shared" si="82"/>
        <v>0.82038000201724159</v>
      </c>
      <c r="N216">
        <f>IF(E216=0,0,A216)</f>
        <v>199</v>
      </c>
      <c r="O216">
        <f>IF(C216&gt;$D$12,O215+1,0)</f>
        <v>0</v>
      </c>
    </row>
    <row r="217" spans="1:15">
      <c r="A217">
        <v>200</v>
      </c>
      <c r="B217">
        <f t="shared" ref="B217:B232" si="84">+$B$199-($B$199-$B$291)/(274-182)*(A217-182)</f>
        <v>1.3602262681659716</v>
      </c>
      <c r="C217">
        <f t="shared" si="83"/>
        <v>0.9593393610940385</v>
      </c>
      <c r="D217">
        <f t="shared" si="78"/>
        <v>0.15</v>
      </c>
      <c r="E217">
        <f t="shared" si="79"/>
        <v>156</v>
      </c>
      <c r="H217">
        <f>IF(C217&lt;$D$12,0,C217-$D$12)</f>
        <v>0</v>
      </c>
      <c r="J217">
        <f t="shared" si="80"/>
        <v>0.15</v>
      </c>
      <c r="K217">
        <f>IF(C217&gt;$D$12,$D$12,C217)</f>
        <v>0.9593393610940385</v>
      </c>
      <c r="L217">
        <f t="shared" si="81"/>
        <v>0.80933936109403848</v>
      </c>
      <c r="M217">
        <f t="shared" si="82"/>
        <v>0.81301957473510611</v>
      </c>
      <c r="N217">
        <f>IF(E217=0,0,A217)</f>
        <v>200</v>
      </c>
      <c r="O217">
        <f>IF(C217&gt;$D$12,O216+1,0)</f>
        <v>0</v>
      </c>
    </row>
    <row r="218" spans="1:15">
      <c r="A218">
        <v>201</v>
      </c>
      <c r="B218">
        <f t="shared" si="84"/>
        <v>1.3508506365527746</v>
      </c>
      <c r="C218">
        <f t="shared" si="83"/>
        <v>0.95197893381190313</v>
      </c>
      <c r="D218">
        <f t="shared" si="78"/>
        <v>0.15</v>
      </c>
      <c r="E218">
        <f t="shared" si="79"/>
        <v>155</v>
      </c>
      <c r="H218">
        <f>IF(C218&lt;$D$12,0,C218-$D$12)</f>
        <v>0</v>
      </c>
      <c r="J218">
        <f t="shared" si="80"/>
        <v>0.15</v>
      </c>
      <c r="K218">
        <f>IF(C218&gt;$D$12,$D$12,C218)</f>
        <v>0.95197893381190313</v>
      </c>
      <c r="L218">
        <f t="shared" si="81"/>
        <v>0.80197893381190311</v>
      </c>
      <c r="M218">
        <f t="shared" si="82"/>
        <v>0.80565914745297085</v>
      </c>
      <c r="N218">
        <f>IF(E218=0,0,A218)</f>
        <v>201</v>
      </c>
      <c r="O218">
        <f>IF(C218&gt;$D$12,O217+1,0)</f>
        <v>0</v>
      </c>
    </row>
    <row r="219" spans="1:15">
      <c r="A219">
        <v>202</v>
      </c>
      <c r="B219">
        <f t="shared" si="84"/>
        <v>1.3414750049395778</v>
      </c>
      <c r="C219">
        <f t="shared" si="83"/>
        <v>0.94461850652976775</v>
      </c>
      <c r="D219">
        <f t="shared" si="78"/>
        <v>0.15</v>
      </c>
      <c r="E219">
        <f t="shared" si="79"/>
        <v>154</v>
      </c>
      <c r="H219">
        <f>IF(C219&lt;$D$12,0,C219-$D$12)</f>
        <v>0</v>
      </c>
      <c r="J219">
        <f t="shared" si="80"/>
        <v>0.15</v>
      </c>
      <c r="K219">
        <f>IF(C219&gt;$D$12,$D$12,C219)</f>
        <v>0.94461850652976775</v>
      </c>
      <c r="L219">
        <f t="shared" si="81"/>
        <v>0.79461850652976773</v>
      </c>
      <c r="M219">
        <f t="shared" si="82"/>
        <v>0.79829872017083536</v>
      </c>
      <c r="N219">
        <f>IF(E219=0,0,A219)</f>
        <v>202</v>
      </c>
      <c r="O219">
        <f>IF(C219&gt;$D$12,O218+1,0)</f>
        <v>0</v>
      </c>
    </row>
    <row r="220" spans="1:15">
      <c r="A220">
        <v>203</v>
      </c>
      <c r="B220">
        <f t="shared" si="84"/>
        <v>1.3320993733263808</v>
      </c>
      <c r="C220">
        <f t="shared" si="83"/>
        <v>0.93725807924763238</v>
      </c>
      <c r="D220">
        <f t="shared" si="78"/>
        <v>0.15</v>
      </c>
      <c r="E220">
        <f t="shared" si="79"/>
        <v>153</v>
      </c>
      <c r="H220">
        <f>IF(C220&lt;$D$12,0,C220-$D$12)</f>
        <v>0</v>
      </c>
      <c r="J220">
        <f t="shared" si="80"/>
        <v>0.15</v>
      </c>
      <c r="K220">
        <f>IF(C220&gt;$D$12,$D$12,C220)</f>
        <v>0.93725807924763238</v>
      </c>
      <c r="L220">
        <f t="shared" si="81"/>
        <v>0.78725807924763236</v>
      </c>
      <c r="M220">
        <f t="shared" si="82"/>
        <v>0.7909382928887001</v>
      </c>
      <c r="N220">
        <f>IF(E220=0,0,A220)</f>
        <v>203</v>
      </c>
      <c r="O220">
        <f>IF(C220&gt;$D$12,O219+1,0)</f>
        <v>0</v>
      </c>
    </row>
    <row r="221" spans="1:15">
      <c r="A221">
        <v>204</v>
      </c>
      <c r="B221">
        <f t="shared" si="84"/>
        <v>1.3227237417131841</v>
      </c>
      <c r="C221">
        <f t="shared" si="83"/>
        <v>0.92989765196549701</v>
      </c>
      <c r="D221">
        <f t="shared" si="78"/>
        <v>0.15</v>
      </c>
      <c r="E221">
        <f t="shared" si="79"/>
        <v>152</v>
      </c>
      <c r="H221">
        <f>IF(C221&lt;$D$12,0,C221-$D$12)</f>
        <v>0</v>
      </c>
      <c r="J221">
        <f t="shared" si="80"/>
        <v>0.15</v>
      </c>
      <c r="K221">
        <f>IF(C221&gt;$D$12,$D$12,C221)</f>
        <v>0.92989765196549701</v>
      </c>
      <c r="L221">
        <f t="shared" si="81"/>
        <v>0.77989765196549699</v>
      </c>
      <c r="M221">
        <f t="shared" si="82"/>
        <v>0.78357786560656462</v>
      </c>
      <c r="N221">
        <f>IF(E221=0,0,A221)</f>
        <v>204</v>
      </c>
      <c r="O221">
        <f>IF(C221&gt;$D$12,O220+1,0)</f>
        <v>0</v>
      </c>
    </row>
    <row r="222" spans="1:15">
      <c r="A222">
        <v>205</v>
      </c>
      <c r="B222">
        <f t="shared" si="84"/>
        <v>1.3133481100999871</v>
      </c>
      <c r="C222">
        <f t="shared" si="83"/>
        <v>0.92253722468336163</v>
      </c>
      <c r="D222">
        <f t="shared" si="78"/>
        <v>0.15</v>
      </c>
      <c r="E222">
        <f t="shared" si="79"/>
        <v>151</v>
      </c>
      <c r="H222">
        <f>IF(C222&lt;$D$12,0,C222-$D$12)</f>
        <v>0</v>
      </c>
      <c r="J222">
        <f t="shared" si="80"/>
        <v>0.15</v>
      </c>
      <c r="K222">
        <f>IF(C222&gt;$D$12,$D$12,C222)</f>
        <v>0.92253722468336163</v>
      </c>
      <c r="L222">
        <f t="shared" si="81"/>
        <v>0.77253722468336161</v>
      </c>
      <c r="M222">
        <f t="shared" si="82"/>
        <v>0.77621743832442935</v>
      </c>
      <c r="N222">
        <f>IF(E222=0,0,A222)</f>
        <v>205</v>
      </c>
      <c r="O222">
        <f>IF(C222&gt;$D$12,O221+1,0)</f>
        <v>0</v>
      </c>
    </row>
    <row r="223" spans="1:15">
      <c r="A223">
        <v>206</v>
      </c>
      <c r="B223">
        <f t="shared" si="84"/>
        <v>1.3039724784867903</v>
      </c>
      <c r="C223">
        <f t="shared" si="83"/>
        <v>0.91517679740122626</v>
      </c>
      <c r="D223">
        <f t="shared" si="78"/>
        <v>0.15</v>
      </c>
      <c r="E223">
        <f t="shared" si="79"/>
        <v>150</v>
      </c>
      <c r="H223">
        <f>IF(C223&lt;$D$12,0,C223-$D$12)</f>
        <v>0</v>
      </c>
      <c r="J223">
        <f t="shared" si="80"/>
        <v>0.15</v>
      </c>
      <c r="K223">
        <f>IF(C223&gt;$D$12,$D$12,C223)</f>
        <v>0.91517679740122626</v>
      </c>
      <c r="L223">
        <f t="shared" si="81"/>
        <v>0.76517679740122624</v>
      </c>
      <c r="M223">
        <f t="shared" si="82"/>
        <v>0.76885701104229387</v>
      </c>
      <c r="N223">
        <f>IF(E223=0,0,A223)</f>
        <v>206</v>
      </c>
      <c r="O223">
        <f>IF(C223&gt;$D$12,O222+1,0)</f>
        <v>0</v>
      </c>
    </row>
    <row r="224" spans="1:15">
      <c r="A224">
        <v>207</v>
      </c>
      <c r="B224">
        <f t="shared" si="84"/>
        <v>1.2945968468735933</v>
      </c>
      <c r="C224">
        <f t="shared" si="83"/>
        <v>0.90781637011909089</v>
      </c>
      <c r="D224">
        <f t="shared" si="78"/>
        <v>0.15</v>
      </c>
      <c r="E224">
        <f t="shared" si="79"/>
        <v>149</v>
      </c>
      <c r="H224">
        <f>IF(C224&lt;$D$12,0,C224-$D$12)</f>
        <v>0</v>
      </c>
      <c r="J224">
        <f t="shared" si="80"/>
        <v>0.15</v>
      </c>
      <c r="K224">
        <f>IF(C224&gt;$D$12,$D$12,C224)</f>
        <v>0.90781637011909089</v>
      </c>
      <c r="L224">
        <f t="shared" si="81"/>
        <v>0.75781637011909087</v>
      </c>
      <c r="M224">
        <f t="shared" si="82"/>
        <v>0.76149658376015861</v>
      </c>
      <c r="N224">
        <f>IF(E224=0,0,A224)</f>
        <v>207</v>
      </c>
      <c r="O224">
        <f>IF(C224&gt;$D$12,O223+1,0)</f>
        <v>0</v>
      </c>
    </row>
    <row r="225" spans="1:15">
      <c r="A225">
        <v>208</v>
      </c>
      <c r="B225">
        <f t="shared" si="84"/>
        <v>1.2852212152603966</v>
      </c>
      <c r="C225">
        <f t="shared" si="83"/>
        <v>0.90045594283695563</v>
      </c>
      <c r="D225">
        <f t="shared" si="78"/>
        <v>0.15</v>
      </c>
      <c r="E225">
        <f t="shared" si="79"/>
        <v>148</v>
      </c>
      <c r="H225">
        <f>IF(C225&lt;$D$12,0,C225-$D$12)</f>
        <v>0</v>
      </c>
      <c r="J225">
        <f t="shared" si="80"/>
        <v>0.15</v>
      </c>
      <c r="K225">
        <f>IF(C225&gt;$D$12,$D$12,C225)</f>
        <v>0.90045594283695563</v>
      </c>
      <c r="L225">
        <f t="shared" si="81"/>
        <v>0.7504559428369556</v>
      </c>
      <c r="M225">
        <f t="shared" si="82"/>
        <v>0.75413615647802323</v>
      </c>
      <c r="N225">
        <f>IF(E225=0,0,A225)</f>
        <v>208</v>
      </c>
      <c r="O225">
        <f>IF(C225&gt;$D$12,O224+1,0)</f>
        <v>0</v>
      </c>
    </row>
    <row r="226" spans="1:15">
      <c r="A226">
        <v>209</v>
      </c>
      <c r="B226">
        <f t="shared" si="84"/>
        <v>1.2758455836471998</v>
      </c>
      <c r="C226">
        <f t="shared" si="83"/>
        <v>0.89309551555482014</v>
      </c>
      <c r="D226">
        <f t="shared" si="78"/>
        <v>0.15</v>
      </c>
      <c r="E226">
        <f t="shared" si="79"/>
        <v>147</v>
      </c>
      <c r="H226">
        <f>IF(C226&lt;$D$12,0,C226-$D$12)</f>
        <v>0</v>
      </c>
      <c r="J226">
        <f t="shared" si="80"/>
        <v>0.15</v>
      </c>
      <c r="K226">
        <f>IF(C226&gt;$D$12,$D$12,C226)</f>
        <v>0.89309551555482014</v>
      </c>
      <c r="L226">
        <f t="shared" si="81"/>
        <v>0.74309551555482012</v>
      </c>
      <c r="M226">
        <f t="shared" si="82"/>
        <v>0.74677572919588786</v>
      </c>
      <c r="N226">
        <f>IF(E226=0,0,A226)</f>
        <v>209</v>
      </c>
      <c r="O226">
        <f>IF(C226&gt;$D$12,O225+1,0)</f>
        <v>0</v>
      </c>
    </row>
    <row r="227" spans="1:15">
      <c r="A227">
        <v>210</v>
      </c>
      <c r="B227">
        <f t="shared" si="84"/>
        <v>1.2664699520340028</v>
      </c>
      <c r="C227">
        <f t="shared" si="83"/>
        <v>0.88573508827268488</v>
      </c>
      <c r="D227">
        <f t="shared" ref="D227:D242" si="85">IF(C227&lt;($D$13+$F$12),C227,$D$13)</f>
        <v>0.15</v>
      </c>
      <c r="E227">
        <f t="shared" ref="E227:E242" si="86">IF(D227=$D$13,IF(C227&lt;$D$12,E228+1,0),0)</f>
        <v>146</v>
      </c>
      <c r="H227">
        <f>IF(C227&lt;$D$12,0,C227-$D$12)</f>
        <v>0</v>
      </c>
      <c r="J227">
        <f t="shared" si="80"/>
        <v>0.15</v>
      </c>
      <c r="K227">
        <f>IF(C227&gt;$D$12,$D$12,C227)</f>
        <v>0.88573508827268488</v>
      </c>
      <c r="L227">
        <f t="shared" ref="L227:L242" si="87">+K227-J227</f>
        <v>0.73573508827268486</v>
      </c>
      <c r="M227">
        <f t="shared" si="82"/>
        <v>0.73941530191375249</v>
      </c>
      <c r="N227">
        <f>IF(E227=0,0,A227)</f>
        <v>210</v>
      </c>
      <c r="O227">
        <f>IF(C227&gt;$D$12,O226+1,0)</f>
        <v>0</v>
      </c>
    </row>
    <row r="228" spans="1:15">
      <c r="A228">
        <v>211</v>
      </c>
      <c r="B228">
        <f t="shared" si="84"/>
        <v>1.257094320420806</v>
      </c>
      <c r="C228">
        <f t="shared" si="83"/>
        <v>0.87837466099054939</v>
      </c>
      <c r="D228">
        <f t="shared" si="85"/>
        <v>0.15</v>
      </c>
      <c r="E228">
        <f t="shared" si="86"/>
        <v>145</v>
      </c>
      <c r="H228">
        <f>IF(C228&lt;$D$12,0,C228-$D$12)</f>
        <v>0</v>
      </c>
      <c r="J228">
        <f t="shared" si="80"/>
        <v>0.15</v>
      </c>
      <c r="K228">
        <f>IF(C228&gt;$D$12,$D$12,C228)</f>
        <v>0.87837466099054939</v>
      </c>
      <c r="L228">
        <f t="shared" si="87"/>
        <v>0.72837466099054937</v>
      </c>
      <c r="M228">
        <f t="shared" ref="M228:M243" si="88">+(L228+L227)*1/2</f>
        <v>0.73205487463161711</v>
      </c>
      <c r="N228">
        <f>IF(E228=0,0,A228)</f>
        <v>211</v>
      </c>
      <c r="O228">
        <f>IF(C228&gt;$D$12,O227+1,0)</f>
        <v>0</v>
      </c>
    </row>
    <row r="229" spans="1:15">
      <c r="A229">
        <v>212</v>
      </c>
      <c r="B229">
        <f t="shared" si="84"/>
        <v>1.2477186888076091</v>
      </c>
      <c r="C229">
        <f t="shared" si="83"/>
        <v>0.87101423370841413</v>
      </c>
      <c r="D229">
        <f t="shared" si="85"/>
        <v>0.15</v>
      </c>
      <c r="E229">
        <f t="shared" si="86"/>
        <v>144</v>
      </c>
      <c r="H229">
        <f>IF(C229&lt;$D$12,0,C229-$D$12)</f>
        <v>0</v>
      </c>
      <c r="J229">
        <f t="shared" si="80"/>
        <v>0.15</v>
      </c>
      <c r="K229">
        <f>IF(C229&gt;$D$12,$D$12,C229)</f>
        <v>0.87101423370841413</v>
      </c>
      <c r="L229">
        <f t="shared" si="87"/>
        <v>0.72101423370841411</v>
      </c>
      <c r="M229">
        <f t="shared" si="88"/>
        <v>0.72469444734948174</v>
      </c>
      <c r="N229">
        <f>IF(E229=0,0,A229)</f>
        <v>212</v>
      </c>
      <c r="O229">
        <f>IF(C229&gt;$D$12,O228+1,0)</f>
        <v>0</v>
      </c>
    </row>
    <row r="230" spans="1:15">
      <c r="A230">
        <v>213</v>
      </c>
      <c r="B230">
        <f t="shared" si="84"/>
        <v>1.2383430571944123</v>
      </c>
      <c r="C230">
        <f t="shared" si="83"/>
        <v>0.86365380642627876</v>
      </c>
      <c r="D230">
        <f t="shared" si="85"/>
        <v>0.15</v>
      </c>
      <c r="E230">
        <f t="shared" si="86"/>
        <v>143</v>
      </c>
      <c r="H230">
        <f>IF(C230&lt;$D$12,0,C230-$D$12)</f>
        <v>0</v>
      </c>
      <c r="J230">
        <f t="shared" si="80"/>
        <v>0.15</v>
      </c>
      <c r="K230">
        <f>IF(C230&gt;$D$12,$D$12,C230)</f>
        <v>0.86365380642627876</v>
      </c>
      <c r="L230">
        <f t="shared" si="87"/>
        <v>0.71365380642627874</v>
      </c>
      <c r="M230">
        <f t="shared" si="88"/>
        <v>0.71733402006734637</v>
      </c>
      <c r="N230">
        <f>IF(E230=0,0,A230)</f>
        <v>213</v>
      </c>
      <c r="O230">
        <f>IF(C230&gt;$D$12,O229+1,0)</f>
        <v>0</v>
      </c>
    </row>
    <row r="231" spans="1:15">
      <c r="A231">
        <v>214</v>
      </c>
      <c r="B231">
        <f t="shared" si="84"/>
        <v>1.2289674255812153</v>
      </c>
      <c r="C231">
        <f t="shared" si="83"/>
        <v>0.85629337914414339</v>
      </c>
      <c r="D231">
        <f t="shared" si="85"/>
        <v>0.15</v>
      </c>
      <c r="E231">
        <f t="shared" si="86"/>
        <v>142</v>
      </c>
      <c r="H231">
        <f>IF(C231&lt;$D$12,0,C231-$D$12)</f>
        <v>0</v>
      </c>
      <c r="J231">
        <f t="shared" si="80"/>
        <v>0.15</v>
      </c>
      <c r="K231">
        <f>IF(C231&gt;$D$12,$D$12,C231)</f>
        <v>0.85629337914414339</v>
      </c>
      <c r="L231">
        <f t="shared" si="87"/>
        <v>0.70629337914414336</v>
      </c>
      <c r="M231">
        <f t="shared" si="88"/>
        <v>0.70997359278521111</v>
      </c>
      <c r="N231">
        <f>IF(E231=0,0,A231)</f>
        <v>214</v>
      </c>
      <c r="O231">
        <f>IF(C231&gt;$D$12,O230+1,0)</f>
        <v>0</v>
      </c>
    </row>
    <row r="232" spans="1:15">
      <c r="A232">
        <v>215</v>
      </c>
      <c r="B232">
        <f t="shared" si="84"/>
        <v>1.2195917939680185</v>
      </c>
      <c r="C232">
        <f t="shared" ref="C232:C247" si="89">+$C$199-($C$199-$C$291)/(274-182)*(A232-182)</f>
        <v>0.84893295186200801</v>
      </c>
      <c r="D232">
        <f t="shared" si="85"/>
        <v>0.15</v>
      </c>
      <c r="E232">
        <f t="shared" si="86"/>
        <v>141</v>
      </c>
      <c r="H232">
        <f>IF(C232&lt;$D$12,0,C232-$D$12)</f>
        <v>0</v>
      </c>
      <c r="J232">
        <f t="shared" si="80"/>
        <v>0.15</v>
      </c>
      <c r="K232">
        <f>IF(C232&gt;$D$12,$D$12,C232)</f>
        <v>0.84893295186200801</v>
      </c>
      <c r="L232">
        <f t="shared" si="87"/>
        <v>0.69893295186200799</v>
      </c>
      <c r="M232">
        <f t="shared" si="88"/>
        <v>0.70261316550307562</v>
      </c>
      <c r="N232">
        <f>IF(E232=0,0,A232)</f>
        <v>215</v>
      </c>
      <c r="O232">
        <f>IF(C232&gt;$D$12,O231+1,0)</f>
        <v>0</v>
      </c>
    </row>
    <row r="233" spans="1:15">
      <c r="A233">
        <v>216</v>
      </c>
      <c r="B233">
        <f t="shared" ref="B233:B248" si="90">+$B$199-($B$199-$B$291)/(274-182)*(A233-182)</f>
        <v>1.2102161623548215</v>
      </c>
      <c r="C233">
        <f t="shared" si="89"/>
        <v>0.84157252457987264</v>
      </c>
      <c r="D233">
        <f t="shared" si="85"/>
        <v>0.15</v>
      </c>
      <c r="E233">
        <f t="shared" si="86"/>
        <v>140</v>
      </c>
      <c r="H233">
        <f>IF(C233&lt;$D$12,0,C233-$D$12)</f>
        <v>0</v>
      </c>
      <c r="J233">
        <f t="shared" si="80"/>
        <v>0.15</v>
      </c>
      <c r="K233">
        <f>IF(C233&gt;$D$12,$D$12,C233)</f>
        <v>0.84157252457987264</v>
      </c>
      <c r="L233">
        <f t="shared" si="87"/>
        <v>0.69157252457987262</v>
      </c>
      <c r="M233">
        <f t="shared" si="88"/>
        <v>0.69525273822094036</v>
      </c>
      <c r="N233">
        <f>IF(E233=0,0,A233)</f>
        <v>216</v>
      </c>
      <c r="O233">
        <f>IF(C233&gt;$D$12,O232+1,0)</f>
        <v>0</v>
      </c>
    </row>
    <row r="234" spans="1:15">
      <c r="A234">
        <v>217</v>
      </c>
      <c r="B234">
        <f t="shared" si="90"/>
        <v>1.2008405307416248</v>
      </c>
      <c r="C234">
        <f t="shared" si="89"/>
        <v>0.83421209729773727</v>
      </c>
      <c r="D234">
        <f t="shared" si="85"/>
        <v>0.15</v>
      </c>
      <c r="E234">
        <f t="shared" si="86"/>
        <v>139</v>
      </c>
      <c r="H234">
        <f>IF(C234&lt;$D$12,0,C234-$D$12)</f>
        <v>0</v>
      </c>
      <c r="J234">
        <f t="shared" si="80"/>
        <v>0.15</v>
      </c>
      <c r="K234">
        <f>IF(C234&gt;$D$12,$D$12,C234)</f>
        <v>0.83421209729773727</v>
      </c>
      <c r="L234">
        <f t="shared" si="87"/>
        <v>0.68421209729773724</v>
      </c>
      <c r="M234">
        <f t="shared" si="88"/>
        <v>0.68789231093880487</v>
      </c>
      <c r="N234">
        <f>IF(E234=0,0,A234)</f>
        <v>217</v>
      </c>
      <c r="O234">
        <f>IF(C234&gt;$D$12,O233+1,0)</f>
        <v>0</v>
      </c>
    </row>
    <row r="235" spans="1:15">
      <c r="A235">
        <v>218</v>
      </c>
      <c r="B235">
        <f t="shared" si="90"/>
        <v>1.191464899128428</v>
      </c>
      <c r="C235">
        <f t="shared" si="89"/>
        <v>0.82685167001560189</v>
      </c>
      <c r="D235">
        <f t="shared" si="85"/>
        <v>0.15</v>
      </c>
      <c r="E235">
        <f t="shared" si="86"/>
        <v>138</v>
      </c>
      <c r="H235">
        <f>IF(C235&lt;$D$12,0,C235-$D$12)</f>
        <v>0</v>
      </c>
      <c r="J235">
        <f t="shared" si="80"/>
        <v>0.15</v>
      </c>
      <c r="K235">
        <f>IF(C235&gt;$D$12,$D$12,C235)</f>
        <v>0.82685167001560189</v>
      </c>
      <c r="L235">
        <f t="shared" si="87"/>
        <v>0.67685167001560187</v>
      </c>
      <c r="M235">
        <f t="shared" si="88"/>
        <v>0.68053188365666961</v>
      </c>
      <c r="N235">
        <f>IF(E235=0,0,A235)</f>
        <v>218</v>
      </c>
      <c r="O235">
        <f>IF(C235&gt;$D$12,O234+1,0)</f>
        <v>0</v>
      </c>
    </row>
    <row r="236" spans="1:15">
      <c r="A236">
        <v>219</v>
      </c>
      <c r="B236">
        <f t="shared" si="90"/>
        <v>1.182089267515231</v>
      </c>
      <c r="C236">
        <f t="shared" si="89"/>
        <v>0.81949124273346652</v>
      </c>
      <c r="D236">
        <f t="shared" si="85"/>
        <v>0.15</v>
      </c>
      <c r="E236">
        <f t="shared" si="86"/>
        <v>137</v>
      </c>
      <c r="H236">
        <f>IF(C236&lt;$D$12,0,C236-$D$12)</f>
        <v>0</v>
      </c>
      <c r="J236">
        <f t="shared" si="80"/>
        <v>0.15</v>
      </c>
      <c r="K236">
        <f>IF(C236&gt;$D$12,$D$12,C236)</f>
        <v>0.81949124273346652</v>
      </c>
      <c r="L236">
        <f t="shared" si="87"/>
        <v>0.6694912427334665</v>
      </c>
      <c r="M236">
        <f t="shared" si="88"/>
        <v>0.67317145637453413</v>
      </c>
      <c r="N236">
        <f>IF(E236=0,0,A236)</f>
        <v>219</v>
      </c>
      <c r="O236">
        <f>IF(C236&gt;$D$12,O235+1,0)</f>
        <v>0</v>
      </c>
    </row>
    <row r="237" spans="1:15">
      <c r="A237">
        <v>220</v>
      </c>
      <c r="B237">
        <f t="shared" si="90"/>
        <v>1.172713635902034</v>
      </c>
      <c r="C237">
        <f t="shared" si="89"/>
        <v>0.81213081545133115</v>
      </c>
      <c r="D237">
        <f t="shared" si="85"/>
        <v>0.15</v>
      </c>
      <c r="E237">
        <f t="shared" si="86"/>
        <v>136</v>
      </c>
      <c r="H237">
        <f>IF(C237&lt;$D$12,0,C237-$D$12)</f>
        <v>0</v>
      </c>
      <c r="J237">
        <f t="shared" si="80"/>
        <v>0.15</v>
      </c>
      <c r="K237">
        <f>IF(C237&gt;$D$12,$D$12,C237)</f>
        <v>0.81213081545133115</v>
      </c>
      <c r="L237">
        <f t="shared" si="87"/>
        <v>0.66213081545133112</v>
      </c>
      <c r="M237">
        <f t="shared" si="88"/>
        <v>0.66581102909239887</v>
      </c>
      <c r="N237">
        <f>IF(E237=0,0,A237)</f>
        <v>220</v>
      </c>
      <c r="O237">
        <f>IF(C237&gt;$D$12,O236+1,0)</f>
        <v>0</v>
      </c>
    </row>
    <row r="238" spans="1:15">
      <c r="A238">
        <v>221</v>
      </c>
      <c r="B238">
        <f t="shared" si="90"/>
        <v>1.1633380042888373</v>
      </c>
      <c r="C238">
        <f t="shared" si="89"/>
        <v>0.80477038816919577</v>
      </c>
      <c r="D238">
        <f t="shared" si="85"/>
        <v>0.15</v>
      </c>
      <c r="E238">
        <f t="shared" si="86"/>
        <v>135</v>
      </c>
      <c r="H238">
        <f>IF(C238&lt;$D$12,0,C238-$D$12)</f>
        <v>0</v>
      </c>
      <c r="J238">
        <f t="shared" si="80"/>
        <v>0.15</v>
      </c>
      <c r="K238">
        <f>IF(C238&gt;$D$12,$D$12,C238)</f>
        <v>0.80477038816919577</v>
      </c>
      <c r="L238">
        <f t="shared" si="87"/>
        <v>0.65477038816919575</v>
      </c>
      <c r="M238">
        <f t="shared" si="88"/>
        <v>0.65845060181026338</v>
      </c>
      <c r="N238">
        <f>IF(E238=0,0,A238)</f>
        <v>221</v>
      </c>
      <c r="O238">
        <f>IF(C238&gt;$D$12,O237+1,0)</f>
        <v>0</v>
      </c>
    </row>
    <row r="239" spans="1:15">
      <c r="A239">
        <v>222</v>
      </c>
      <c r="B239">
        <f t="shared" si="90"/>
        <v>1.1539623726756405</v>
      </c>
      <c r="C239">
        <f t="shared" si="89"/>
        <v>0.7974099608870604</v>
      </c>
      <c r="D239">
        <f t="shared" si="85"/>
        <v>0.15</v>
      </c>
      <c r="E239">
        <f t="shared" si="86"/>
        <v>134</v>
      </c>
      <c r="H239">
        <f>IF(C239&lt;$D$12,0,C239-$D$12)</f>
        <v>0</v>
      </c>
      <c r="J239">
        <f t="shared" si="80"/>
        <v>0.15</v>
      </c>
      <c r="K239">
        <f>IF(C239&gt;$D$12,$D$12,C239)</f>
        <v>0.7974099608870604</v>
      </c>
      <c r="L239">
        <f t="shared" si="87"/>
        <v>0.64740996088706038</v>
      </c>
      <c r="M239">
        <f t="shared" si="88"/>
        <v>0.65109017452812812</v>
      </c>
      <c r="N239">
        <f>IF(E239=0,0,A239)</f>
        <v>222</v>
      </c>
      <c r="O239">
        <f>IF(C239&gt;$D$12,O238+1,0)</f>
        <v>0</v>
      </c>
    </row>
    <row r="240" spans="1:15">
      <c r="A240">
        <v>223</v>
      </c>
      <c r="B240">
        <f t="shared" si="90"/>
        <v>1.1445867410624435</v>
      </c>
      <c r="C240">
        <f t="shared" si="89"/>
        <v>0.79004953360492503</v>
      </c>
      <c r="D240">
        <f t="shared" si="85"/>
        <v>0.15</v>
      </c>
      <c r="E240">
        <f t="shared" si="86"/>
        <v>133</v>
      </c>
      <c r="H240">
        <f>IF(C240&lt;$D$12,0,C240-$D$12)</f>
        <v>0</v>
      </c>
      <c r="J240">
        <f t="shared" si="80"/>
        <v>0.15</v>
      </c>
      <c r="K240">
        <f>IF(C240&gt;$D$12,$D$12,C240)</f>
        <v>0.79004953360492503</v>
      </c>
      <c r="L240">
        <f t="shared" si="87"/>
        <v>0.640049533604925</v>
      </c>
      <c r="M240">
        <f t="shared" si="88"/>
        <v>0.64372974724599263</v>
      </c>
      <c r="N240">
        <f>IF(E240=0,0,A240)</f>
        <v>223</v>
      </c>
      <c r="O240">
        <f>IF(C240&gt;$D$12,O239+1,0)</f>
        <v>0</v>
      </c>
    </row>
    <row r="241" spans="1:15">
      <c r="A241">
        <v>224</v>
      </c>
      <c r="B241">
        <f t="shared" si="90"/>
        <v>1.1352111094492467</v>
      </c>
      <c r="C241">
        <f t="shared" si="89"/>
        <v>0.78268910632278965</v>
      </c>
      <c r="D241">
        <f t="shared" si="85"/>
        <v>0.15</v>
      </c>
      <c r="E241">
        <f t="shared" si="86"/>
        <v>132</v>
      </c>
      <c r="H241">
        <f>IF(C241&lt;$D$12,0,C241-$D$12)</f>
        <v>0</v>
      </c>
      <c r="J241">
        <f t="shared" si="80"/>
        <v>0.15</v>
      </c>
      <c r="K241">
        <f>IF(C241&gt;$D$12,$D$12,C241)</f>
        <v>0.78268910632278965</v>
      </c>
      <c r="L241">
        <f t="shared" si="87"/>
        <v>0.63268910632278963</v>
      </c>
      <c r="M241">
        <f t="shared" si="88"/>
        <v>0.63636931996385737</v>
      </c>
      <c r="N241">
        <f>IF(E241=0,0,A241)</f>
        <v>224</v>
      </c>
      <c r="O241">
        <f>IF(C241&gt;$D$12,O240+1,0)</f>
        <v>0</v>
      </c>
    </row>
    <row r="242" spans="1:15">
      <c r="A242">
        <v>225</v>
      </c>
      <c r="B242">
        <f t="shared" si="90"/>
        <v>1.1258354778360498</v>
      </c>
      <c r="C242">
        <f t="shared" si="89"/>
        <v>0.77532867904065439</v>
      </c>
      <c r="D242">
        <f t="shared" si="85"/>
        <v>0.15</v>
      </c>
      <c r="E242">
        <f t="shared" si="86"/>
        <v>131</v>
      </c>
      <c r="H242">
        <f>IF(C242&lt;$D$12,0,C242-$D$12)</f>
        <v>0</v>
      </c>
      <c r="J242">
        <f t="shared" si="80"/>
        <v>0.15</v>
      </c>
      <c r="K242">
        <f>IF(C242&gt;$D$12,$D$12,C242)</f>
        <v>0.77532867904065439</v>
      </c>
      <c r="L242">
        <f t="shared" si="87"/>
        <v>0.62532867904065437</v>
      </c>
      <c r="M242">
        <f t="shared" si="88"/>
        <v>0.629008892681722</v>
      </c>
      <c r="N242">
        <f>IF(E242=0,0,A242)</f>
        <v>225</v>
      </c>
      <c r="O242">
        <f>IF(C242&gt;$D$12,O241+1,0)</f>
        <v>0</v>
      </c>
    </row>
    <row r="243" spans="1:15">
      <c r="A243">
        <v>226</v>
      </c>
      <c r="B243">
        <f t="shared" si="90"/>
        <v>1.116459846222853</v>
      </c>
      <c r="C243">
        <f t="shared" si="89"/>
        <v>0.7679682517585189</v>
      </c>
      <c r="D243">
        <f t="shared" ref="D243:D258" si="91">IF(C243&lt;($D$13+$F$12),C243,$D$13)</f>
        <v>0.15</v>
      </c>
      <c r="E243">
        <f t="shared" ref="E243:E258" si="92">IF(D243=$D$13,IF(C243&lt;$D$12,E244+1,0),0)</f>
        <v>130</v>
      </c>
      <c r="H243">
        <f>IF(C243&lt;$D$12,0,C243-$D$12)</f>
        <v>0</v>
      </c>
      <c r="J243">
        <f t="shared" si="80"/>
        <v>0.15</v>
      </c>
      <c r="K243">
        <f>IF(C243&gt;$D$12,$D$12,C243)</f>
        <v>0.7679682517585189</v>
      </c>
      <c r="L243">
        <f t="shared" ref="L243:L258" si="93">+K243-J243</f>
        <v>0.61796825175851888</v>
      </c>
      <c r="M243">
        <f t="shared" si="88"/>
        <v>0.62164846539958662</v>
      </c>
      <c r="N243">
        <f>IF(E243=0,0,A243)</f>
        <v>226</v>
      </c>
      <c r="O243">
        <f>IF(C243&gt;$D$12,O242+1,0)</f>
        <v>0</v>
      </c>
    </row>
    <row r="244" spans="1:15">
      <c r="A244">
        <v>227</v>
      </c>
      <c r="B244">
        <f t="shared" si="90"/>
        <v>1.107084214609656</v>
      </c>
      <c r="C244">
        <f t="shared" si="89"/>
        <v>0.76060782447638364</v>
      </c>
      <c r="D244">
        <f t="shared" si="91"/>
        <v>0.15</v>
      </c>
      <c r="E244">
        <f t="shared" si="92"/>
        <v>129</v>
      </c>
      <c r="H244">
        <f>IF(C244&lt;$D$12,0,C244-$D$12)</f>
        <v>0</v>
      </c>
      <c r="J244">
        <f t="shared" si="80"/>
        <v>0.15</v>
      </c>
      <c r="K244">
        <f>IF(C244&gt;$D$12,$D$12,C244)</f>
        <v>0.76060782447638364</v>
      </c>
      <c r="L244">
        <f t="shared" si="93"/>
        <v>0.61060782447638362</v>
      </c>
      <c r="M244">
        <f t="shared" ref="M244:M259" si="94">+(L244+L243)*1/2</f>
        <v>0.61428803811745125</v>
      </c>
      <c r="N244">
        <f>IF(E244=0,0,A244)</f>
        <v>227</v>
      </c>
      <c r="O244">
        <f>IF(C244&gt;$D$12,O243+1,0)</f>
        <v>0</v>
      </c>
    </row>
    <row r="245" spans="1:15">
      <c r="A245">
        <v>228</v>
      </c>
      <c r="B245">
        <f t="shared" si="90"/>
        <v>1.0977085829964592</v>
      </c>
      <c r="C245">
        <f t="shared" si="89"/>
        <v>0.75324739719424816</v>
      </c>
      <c r="D245">
        <f t="shared" si="91"/>
        <v>0.15</v>
      </c>
      <c r="E245">
        <f t="shared" si="92"/>
        <v>128</v>
      </c>
      <c r="H245">
        <f>IF(C245&lt;$D$12,0,C245-$D$12)</f>
        <v>0</v>
      </c>
      <c r="J245">
        <f t="shared" si="80"/>
        <v>0.15</v>
      </c>
      <c r="K245">
        <f>IF(C245&gt;$D$12,$D$12,C245)</f>
        <v>0.75324739719424816</v>
      </c>
      <c r="L245">
        <f t="shared" si="93"/>
        <v>0.60324739719424814</v>
      </c>
      <c r="M245">
        <f t="shared" si="94"/>
        <v>0.60692761083531588</v>
      </c>
      <c r="N245">
        <f>IF(E245=0,0,A245)</f>
        <v>228</v>
      </c>
      <c r="O245">
        <f>IF(C245&gt;$D$12,O244+1,0)</f>
        <v>0</v>
      </c>
    </row>
    <row r="246" spans="1:15">
      <c r="A246">
        <v>229</v>
      </c>
      <c r="B246">
        <f t="shared" si="90"/>
        <v>1.0883329513832622</v>
      </c>
      <c r="C246">
        <f t="shared" si="89"/>
        <v>0.7458869699121129</v>
      </c>
      <c r="D246">
        <f t="shared" si="91"/>
        <v>0.15</v>
      </c>
      <c r="E246">
        <f t="shared" si="92"/>
        <v>127</v>
      </c>
      <c r="H246">
        <f>IF(C246&lt;$D$12,0,C246-$D$12)</f>
        <v>0</v>
      </c>
      <c r="J246">
        <f t="shared" si="80"/>
        <v>0.15</v>
      </c>
      <c r="K246">
        <f>IF(C246&gt;$D$12,$D$12,C246)</f>
        <v>0.7458869699121129</v>
      </c>
      <c r="L246">
        <f t="shared" si="93"/>
        <v>0.59588696991211287</v>
      </c>
      <c r="M246">
        <f t="shared" si="94"/>
        <v>0.5995671835531805</v>
      </c>
      <c r="N246">
        <f>IF(E246=0,0,A246)</f>
        <v>229</v>
      </c>
      <c r="O246">
        <f>IF(C246&gt;$D$12,O245+1,0)</f>
        <v>0</v>
      </c>
    </row>
    <row r="247" spans="1:15">
      <c r="A247">
        <v>230</v>
      </c>
      <c r="B247">
        <f t="shared" si="90"/>
        <v>1.0789573197700655</v>
      </c>
      <c r="C247">
        <f t="shared" si="89"/>
        <v>0.73852654262997741</v>
      </c>
      <c r="D247">
        <f t="shared" si="91"/>
        <v>0.15</v>
      </c>
      <c r="E247">
        <f t="shared" si="92"/>
        <v>126</v>
      </c>
      <c r="H247">
        <f>IF(C247&lt;$D$12,0,C247-$D$12)</f>
        <v>0</v>
      </c>
      <c r="J247">
        <f t="shared" si="80"/>
        <v>0.15</v>
      </c>
      <c r="K247">
        <f>IF(C247&gt;$D$12,$D$12,C247)</f>
        <v>0.73852654262997741</v>
      </c>
      <c r="L247">
        <f t="shared" si="93"/>
        <v>0.58852654262997739</v>
      </c>
      <c r="M247">
        <f t="shared" si="94"/>
        <v>0.59220675627104513</v>
      </c>
      <c r="N247">
        <f>IF(E247=0,0,A247)</f>
        <v>230</v>
      </c>
      <c r="O247">
        <f>IF(C247&gt;$D$12,O246+1,0)</f>
        <v>0</v>
      </c>
    </row>
    <row r="248" spans="1:15">
      <c r="A248">
        <v>231</v>
      </c>
      <c r="B248">
        <f t="shared" si="90"/>
        <v>1.0695816881568687</v>
      </c>
      <c r="C248">
        <f t="shared" ref="C248:C263" si="95">+$C$199-($C$199-$C$291)/(274-182)*(A248-182)</f>
        <v>0.73116611534784215</v>
      </c>
      <c r="D248">
        <f t="shared" si="91"/>
        <v>0.15</v>
      </c>
      <c r="E248">
        <f t="shared" si="92"/>
        <v>125</v>
      </c>
      <c r="H248">
        <f>IF(C248&lt;$D$12,0,C248-$D$12)</f>
        <v>0</v>
      </c>
      <c r="J248">
        <f t="shared" si="80"/>
        <v>0.15</v>
      </c>
      <c r="K248">
        <f>IF(C248&gt;$D$12,$D$12,C248)</f>
        <v>0.73116611534784215</v>
      </c>
      <c r="L248">
        <f t="shared" si="93"/>
        <v>0.58116611534784213</v>
      </c>
      <c r="M248">
        <f t="shared" si="94"/>
        <v>0.58484632898890976</v>
      </c>
      <c r="N248">
        <f>IF(E248=0,0,A248)</f>
        <v>231</v>
      </c>
      <c r="O248">
        <f>IF(C248&gt;$D$12,O247+1,0)</f>
        <v>0</v>
      </c>
    </row>
    <row r="249" spans="1:15">
      <c r="A249">
        <v>232</v>
      </c>
      <c r="B249">
        <f t="shared" ref="B249:B264" si="96">+$B$199-($B$199-$B$291)/(274-182)*(A249-182)</f>
        <v>1.0602060565436717</v>
      </c>
      <c r="C249">
        <f t="shared" si="95"/>
        <v>0.72380568806570666</v>
      </c>
      <c r="D249">
        <f t="shared" si="91"/>
        <v>0.15</v>
      </c>
      <c r="E249">
        <f t="shared" si="92"/>
        <v>124</v>
      </c>
      <c r="H249">
        <f>IF(C249&lt;$D$12,0,C249-$D$12)</f>
        <v>0</v>
      </c>
      <c r="J249">
        <f t="shared" si="80"/>
        <v>0.15</v>
      </c>
      <c r="K249">
        <f>IF(C249&gt;$D$12,$D$12,C249)</f>
        <v>0.72380568806570666</v>
      </c>
      <c r="L249">
        <f t="shared" si="93"/>
        <v>0.57380568806570664</v>
      </c>
      <c r="M249">
        <f t="shared" si="94"/>
        <v>0.57748590170677438</v>
      </c>
      <c r="N249">
        <f>IF(E249=0,0,A249)</f>
        <v>232</v>
      </c>
      <c r="O249">
        <f>IF(C249&gt;$D$12,O248+1,0)</f>
        <v>0</v>
      </c>
    </row>
    <row r="250" spans="1:15">
      <c r="A250">
        <v>233</v>
      </c>
      <c r="B250">
        <f t="shared" si="96"/>
        <v>1.0508304249304747</v>
      </c>
      <c r="C250">
        <f t="shared" si="95"/>
        <v>0.7164452607835714</v>
      </c>
      <c r="D250">
        <f t="shared" si="91"/>
        <v>0.15</v>
      </c>
      <c r="E250">
        <f t="shared" si="92"/>
        <v>123</v>
      </c>
      <c r="H250">
        <f>IF(C250&lt;$D$12,0,C250-$D$12)</f>
        <v>0</v>
      </c>
      <c r="J250">
        <f t="shared" si="80"/>
        <v>0.15</v>
      </c>
      <c r="K250">
        <f>IF(C250&gt;$D$12,$D$12,C250)</f>
        <v>0.7164452607835714</v>
      </c>
      <c r="L250">
        <f t="shared" si="93"/>
        <v>0.56644526078357138</v>
      </c>
      <c r="M250">
        <f t="shared" si="94"/>
        <v>0.57012547442463901</v>
      </c>
      <c r="N250">
        <f>IF(E250=0,0,A250)</f>
        <v>233</v>
      </c>
      <c r="O250">
        <f>IF(C250&gt;$D$12,O249+1,0)</f>
        <v>0</v>
      </c>
    </row>
    <row r="251" spans="1:15">
      <c r="A251">
        <v>234</v>
      </c>
      <c r="B251">
        <f t="shared" si="96"/>
        <v>1.041454793317278</v>
      </c>
      <c r="C251">
        <f t="shared" si="95"/>
        <v>0.70908483350143603</v>
      </c>
      <c r="D251">
        <f t="shared" si="91"/>
        <v>0.15</v>
      </c>
      <c r="E251">
        <f t="shared" si="92"/>
        <v>122</v>
      </c>
      <c r="H251">
        <f>IF(C251&lt;$D$12,0,C251-$D$12)</f>
        <v>0</v>
      </c>
      <c r="J251">
        <f t="shared" si="80"/>
        <v>0.15</v>
      </c>
      <c r="K251">
        <f>IF(C251&gt;$D$12,$D$12,C251)</f>
        <v>0.70908483350143603</v>
      </c>
      <c r="L251">
        <f t="shared" si="93"/>
        <v>0.55908483350143601</v>
      </c>
      <c r="M251">
        <f t="shared" si="94"/>
        <v>0.56276504714250364</v>
      </c>
      <c r="N251">
        <f>IF(E251=0,0,A251)</f>
        <v>234</v>
      </c>
      <c r="O251">
        <f>IF(C251&gt;$D$12,O250+1,0)</f>
        <v>0</v>
      </c>
    </row>
    <row r="252" spans="1:15">
      <c r="A252">
        <v>235</v>
      </c>
      <c r="B252">
        <f t="shared" si="96"/>
        <v>1.0320791617040812</v>
      </c>
      <c r="C252">
        <f t="shared" si="95"/>
        <v>0.70172440621930066</v>
      </c>
      <c r="D252">
        <f t="shared" si="91"/>
        <v>0.15</v>
      </c>
      <c r="E252">
        <f t="shared" si="92"/>
        <v>121</v>
      </c>
      <c r="H252">
        <f>IF(C252&lt;$D$12,0,C252-$D$12)</f>
        <v>0</v>
      </c>
      <c r="J252">
        <f t="shared" si="80"/>
        <v>0.15</v>
      </c>
      <c r="K252">
        <f>IF(C252&gt;$D$12,$D$12,C252)</f>
        <v>0.70172440621930066</v>
      </c>
      <c r="L252">
        <f t="shared" si="93"/>
        <v>0.55172440621930063</v>
      </c>
      <c r="M252">
        <f t="shared" si="94"/>
        <v>0.55540461986036838</v>
      </c>
      <c r="N252">
        <f>IF(E252=0,0,A252)</f>
        <v>235</v>
      </c>
      <c r="O252">
        <f>IF(C252&gt;$D$12,O251+1,0)</f>
        <v>0</v>
      </c>
    </row>
    <row r="253" spans="1:15">
      <c r="A253">
        <v>236</v>
      </c>
      <c r="B253">
        <f t="shared" si="96"/>
        <v>1.0227035300908842</v>
      </c>
      <c r="C253">
        <f t="shared" si="95"/>
        <v>0.69436397893716528</v>
      </c>
      <c r="D253">
        <f t="shared" si="91"/>
        <v>0.15</v>
      </c>
      <c r="E253">
        <f t="shared" si="92"/>
        <v>120</v>
      </c>
      <c r="H253">
        <f>IF(C253&lt;$D$12,0,C253-$D$12)</f>
        <v>0</v>
      </c>
      <c r="J253">
        <f t="shared" si="80"/>
        <v>0.15</v>
      </c>
      <c r="K253">
        <f>IF(C253&gt;$D$12,$D$12,C253)</f>
        <v>0.69436397893716528</v>
      </c>
      <c r="L253">
        <f t="shared" si="93"/>
        <v>0.54436397893716526</v>
      </c>
      <c r="M253">
        <f t="shared" si="94"/>
        <v>0.54804419257823289</v>
      </c>
      <c r="N253">
        <f>IF(E253=0,0,A253)</f>
        <v>236</v>
      </c>
      <c r="O253">
        <f>IF(C253&gt;$D$12,O252+1,0)</f>
        <v>0</v>
      </c>
    </row>
    <row r="254" spans="1:15">
      <c r="A254">
        <v>237</v>
      </c>
      <c r="B254">
        <f t="shared" si="96"/>
        <v>1.0133278984776872</v>
      </c>
      <c r="C254">
        <f t="shared" si="95"/>
        <v>0.68700355165502991</v>
      </c>
      <c r="D254">
        <f t="shared" si="91"/>
        <v>0.15</v>
      </c>
      <c r="E254">
        <f t="shared" si="92"/>
        <v>119</v>
      </c>
      <c r="H254">
        <f>IF(C254&lt;$D$12,0,C254-$D$12)</f>
        <v>0</v>
      </c>
      <c r="J254">
        <f t="shared" si="80"/>
        <v>0.15</v>
      </c>
      <c r="K254">
        <f>IF(C254&gt;$D$12,$D$12,C254)</f>
        <v>0.68700355165502991</v>
      </c>
      <c r="L254">
        <f t="shared" si="93"/>
        <v>0.53700355165502989</v>
      </c>
      <c r="M254">
        <f t="shared" si="94"/>
        <v>0.54068376529609763</v>
      </c>
      <c r="N254">
        <f>IF(E254=0,0,A254)</f>
        <v>237</v>
      </c>
      <c r="O254">
        <f>IF(C254&gt;$D$12,O253+1,0)</f>
        <v>0</v>
      </c>
    </row>
    <row r="255" spans="1:15">
      <c r="A255">
        <v>238</v>
      </c>
      <c r="B255">
        <f t="shared" si="96"/>
        <v>1.0039522668644905</v>
      </c>
      <c r="C255">
        <f t="shared" si="95"/>
        <v>0.67964312437289454</v>
      </c>
      <c r="D255">
        <f t="shared" si="91"/>
        <v>0.15</v>
      </c>
      <c r="E255">
        <f t="shared" si="92"/>
        <v>118</v>
      </c>
      <c r="H255">
        <f>IF(C255&lt;$D$12,0,C255-$D$12)</f>
        <v>0</v>
      </c>
      <c r="J255">
        <f t="shared" si="80"/>
        <v>0.15</v>
      </c>
      <c r="K255">
        <f>IF(C255&gt;$D$12,$D$12,C255)</f>
        <v>0.67964312437289454</v>
      </c>
      <c r="L255">
        <f t="shared" si="93"/>
        <v>0.52964312437289451</v>
      </c>
      <c r="M255">
        <f t="shared" si="94"/>
        <v>0.53332333801396214</v>
      </c>
      <c r="N255">
        <f>IF(E255=0,0,A255)</f>
        <v>238</v>
      </c>
      <c r="O255">
        <f>IF(C255&gt;$D$12,O254+1,0)</f>
        <v>0</v>
      </c>
    </row>
    <row r="256" spans="1:15">
      <c r="A256">
        <v>239</v>
      </c>
      <c r="B256">
        <f t="shared" si="96"/>
        <v>0.99457663525129358</v>
      </c>
      <c r="C256">
        <f t="shared" si="95"/>
        <v>0.67228269709075916</v>
      </c>
      <c r="D256">
        <f t="shared" si="91"/>
        <v>0.15</v>
      </c>
      <c r="E256">
        <f t="shared" si="92"/>
        <v>117</v>
      </c>
      <c r="H256">
        <f>IF(C256&lt;$D$12,0,C256-$D$12)</f>
        <v>0</v>
      </c>
      <c r="J256">
        <f t="shared" si="80"/>
        <v>0.15</v>
      </c>
      <c r="K256">
        <f>IF(C256&gt;$D$12,$D$12,C256)</f>
        <v>0.67228269709075916</v>
      </c>
      <c r="L256">
        <f t="shared" si="93"/>
        <v>0.52228269709075914</v>
      </c>
      <c r="M256">
        <f t="shared" si="94"/>
        <v>0.52596291073182688</v>
      </c>
      <c r="N256">
        <f>IF(E256=0,0,A256)</f>
        <v>239</v>
      </c>
      <c r="O256">
        <f>IF(C256&gt;$D$12,O255+1,0)</f>
        <v>0</v>
      </c>
    </row>
    <row r="257" spans="1:15">
      <c r="A257">
        <v>240</v>
      </c>
      <c r="B257">
        <f t="shared" si="96"/>
        <v>0.98520100363809682</v>
      </c>
      <c r="C257">
        <f t="shared" si="95"/>
        <v>0.66492226980862379</v>
      </c>
      <c r="D257">
        <f t="shared" si="91"/>
        <v>0.15</v>
      </c>
      <c r="E257">
        <f t="shared" si="92"/>
        <v>116</v>
      </c>
      <c r="H257">
        <f>IF(C257&lt;$D$12,0,C257-$D$12)</f>
        <v>0</v>
      </c>
      <c r="J257">
        <f t="shared" si="80"/>
        <v>0.15</v>
      </c>
      <c r="K257">
        <f>IF(C257&gt;$D$12,$D$12,C257)</f>
        <v>0.66492226980862379</v>
      </c>
      <c r="L257">
        <f t="shared" si="93"/>
        <v>0.51492226980862377</v>
      </c>
      <c r="M257">
        <f t="shared" si="94"/>
        <v>0.5186024834496914</v>
      </c>
      <c r="N257">
        <f>IF(E257=0,0,A257)</f>
        <v>240</v>
      </c>
      <c r="O257">
        <f>IF(C257&gt;$D$12,O256+1,0)</f>
        <v>0</v>
      </c>
    </row>
    <row r="258" spans="1:15">
      <c r="A258">
        <v>241</v>
      </c>
      <c r="B258">
        <f t="shared" si="96"/>
        <v>0.97582537202489994</v>
      </c>
      <c r="C258">
        <f t="shared" si="95"/>
        <v>0.65756184252648842</v>
      </c>
      <c r="D258">
        <f t="shared" si="91"/>
        <v>0.15</v>
      </c>
      <c r="E258">
        <f t="shared" si="92"/>
        <v>115</v>
      </c>
      <c r="H258">
        <f>IF(C258&lt;$D$12,0,C258-$D$12)</f>
        <v>0</v>
      </c>
      <c r="J258">
        <f t="shared" si="80"/>
        <v>0.15</v>
      </c>
      <c r="K258">
        <f>IF(C258&gt;$D$12,$D$12,C258)</f>
        <v>0.65756184252648842</v>
      </c>
      <c r="L258">
        <f t="shared" si="93"/>
        <v>0.50756184252648839</v>
      </c>
      <c r="M258">
        <f t="shared" si="94"/>
        <v>0.51124205616755614</v>
      </c>
      <c r="N258">
        <f>IF(E258=0,0,A258)</f>
        <v>241</v>
      </c>
      <c r="O258">
        <f>IF(C258&gt;$D$12,O257+1,0)</f>
        <v>0</v>
      </c>
    </row>
    <row r="259" spans="1:15">
      <c r="A259">
        <v>242</v>
      </c>
      <c r="B259">
        <f t="shared" si="96"/>
        <v>0.96644974041170306</v>
      </c>
      <c r="C259">
        <f t="shared" si="95"/>
        <v>0.65020141524435315</v>
      </c>
      <c r="D259">
        <f t="shared" ref="D259:D274" si="97">IF(C259&lt;($D$13+$F$12),C259,$D$13)</f>
        <v>0.15</v>
      </c>
      <c r="E259">
        <f t="shared" ref="E259:E274" si="98">IF(D259=$D$13,IF(C259&lt;$D$12,E260+1,0),0)</f>
        <v>114</v>
      </c>
      <c r="H259">
        <f>IF(C259&lt;$D$12,0,C259-$D$12)</f>
        <v>0</v>
      </c>
      <c r="J259">
        <f t="shared" si="80"/>
        <v>0.15</v>
      </c>
      <c r="K259">
        <f>IF(C259&gt;$D$12,$D$12,C259)</f>
        <v>0.65020141524435315</v>
      </c>
      <c r="L259">
        <f t="shared" ref="L259:L274" si="99">+K259-J259</f>
        <v>0.50020141524435313</v>
      </c>
      <c r="M259">
        <f t="shared" si="94"/>
        <v>0.50388162888542076</v>
      </c>
      <c r="N259">
        <f>IF(E259=0,0,A259)</f>
        <v>242</v>
      </c>
      <c r="O259">
        <f>IF(C259&gt;$D$12,O258+1,0)</f>
        <v>0</v>
      </c>
    </row>
    <row r="260" spans="1:15">
      <c r="A260">
        <v>243</v>
      </c>
      <c r="B260">
        <f t="shared" si="96"/>
        <v>0.95707410879850618</v>
      </c>
      <c r="C260">
        <f t="shared" si="95"/>
        <v>0.64284098796221767</v>
      </c>
      <c r="D260">
        <f t="shared" si="97"/>
        <v>0.15</v>
      </c>
      <c r="E260">
        <f t="shared" si="98"/>
        <v>113</v>
      </c>
      <c r="H260">
        <f>IF(C260&lt;$D$12,0,C260-$D$12)</f>
        <v>0</v>
      </c>
      <c r="J260">
        <f t="shared" si="80"/>
        <v>0.15</v>
      </c>
      <c r="K260">
        <f>IF(C260&gt;$D$12,$D$12,C260)</f>
        <v>0.64284098796221767</v>
      </c>
      <c r="L260">
        <f t="shared" si="99"/>
        <v>0.49284098796221765</v>
      </c>
      <c r="M260">
        <f t="shared" ref="M260:M275" si="100">+(L260+L259)*1/2</f>
        <v>0.49652120160328539</v>
      </c>
      <c r="N260">
        <f>IF(E260=0,0,A260)</f>
        <v>243</v>
      </c>
      <c r="O260">
        <f>IF(C260&gt;$D$12,O259+1,0)</f>
        <v>0</v>
      </c>
    </row>
    <row r="261" spans="1:15">
      <c r="A261">
        <v>244</v>
      </c>
      <c r="B261">
        <f t="shared" si="96"/>
        <v>0.94769847718530931</v>
      </c>
      <c r="C261">
        <f t="shared" si="95"/>
        <v>0.63548056068008241</v>
      </c>
      <c r="D261">
        <f t="shared" si="97"/>
        <v>0.15</v>
      </c>
      <c r="E261">
        <f t="shared" si="98"/>
        <v>112</v>
      </c>
      <c r="H261">
        <f>IF(C261&lt;$D$12,0,C261-$D$12)</f>
        <v>0</v>
      </c>
      <c r="J261">
        <f t="shared" si="80"/>
        <v>0.15</v>
      </c>
      <c r="K261">
        <f>IF(C261&gt;$D$12,$D$12,C261)</f>
        <v>0.63548056068008241</v>
      </c>
      <c r="L261">
        <f t="shared" si="99"/>
        <v>0.48548056068008238</v>
      </c>
      <c r="M261">
        <f t="shared" si="100"/>
        <v>0.48916077432115002</v>
      </c>
      <c r="N261">
        <f>IF(E261=0,0,A261)</f>
        <v>244</v>
      </c>
      <c r="O261">
        <f>IF(C261&gt;$D$12,O260+1,0)</f>
        <v>0</v>
      </c>
    </row>
    <row r="262" spans="1:15">
      <c r="A262">
        <v>245</v>
      </c>
      <c r="B262">
        <f t="shared" si="96"/>
        <v>0.93832284557211243</v>
      </c>
      <c r="C262">
        <f t="shared" si="95"/>
        <v>0.62812013339794692</v>
      </c>
      <c r="D262">
        <f t="shared" si="97"/>
        <v>0.15</v>
      </c>
      <c r="E262">
        <f t="shared" si="98"/>
        <v>111</v>
      </c>
      <c r="H262">
        <f>IF(C262&lt;$D$12,0,C262-$D$12)</f>
        <v>0</v>
      </c>
      <c r="J262">
        <f t="shared" si="80"/>
        <v>0.15</v>
      </c>
      <c r="K262">
        <f>IF(C262&gt;$D$12,$D$12,C262)</f>
        <v>0.62812013339794692</v>
      </c>
      <c r="L262">
        <f t="shared" si="99"/>
        <v>0.4781201333979469</v>
      </c>
      <c r="M262">
        <f t="shared" si="100"/>
        <v>0.48180034703901464</v>
      </c>
      <c r="N262">
        <f>IF(E262=0,0,A262)</f>
        <v>245</v>
      </c>
      <c r="O262">
        <f>IF(C262&gt;$D$12,O261+1,0)</f>
        <v>0</v>
      </c>
    </row>
    <row r="263" spans="1:15">
      <c r="A263">
        <v>246</v>
      </c>
      <c r="B263">
        <f t="shared" si="96"/>
        <v>0.92894721395891555</v>
      </c>
      <c r="C263">
        <f t="shared" si="95"/>
        <v>0.62075970611581166</v>
      </c>
      <c r="D263">
        <f t="shared" si="97"/>
        <v>0.15</v>
      </c>
      <c r="E263">
        <f t="shared" si="98"/>
        <v>110</v>
      </c>
      <c r="H263">
        <f>IF(C263&lt;$D$12,0,C263-$D$12)</f>
        <v>0</v>
      </c>
      <c r="J263">
        <f t="shared" si="80"/>
        <v>0.15</v>
      </c>
      <c r="K263">
        <f>IF(C263&gt;$D$12,$D$12,C263)</f>
        <v>0.62075970611581166</v>
      </c>
      <c r="L263">
        <f t="shared" si="99"/>
        <v>0.47075970611581164</v>
      </c>
      <c r="M263">
        <f t="shared" si="100"/>
        <v>0.47443991975687927</v>
      </c>
      <c r="N263">
        <f>IF(E263=0,0,A263)</f>
        <v>246</v>
      </c>
      <c r="O263">
        <f>IF(C263&gt;$D$12,O262+1,0)</f>
        <v>0</v>
      </c>
    </row>
    <row r="264" spans="1:15">
      <c r="A264">
        <v>247</v>
      </c>
      <c r="B264">
        <f t="shared" si="96"/>
        <v>0.91957158234571867</v>
      </c>
      <c r="C264">
        <f t="shared" ref="C264:C279" si="101">+$C$199-($C$199-$C$291)/(274-182)*(A264-182)</f>
        <v>0.61339927883367618</v>
      </c>
      <c r="D264">
        <f t="shared" si="97"/>
        <v>0.15</v>
      </c>
      <c r="E264">
        <f t="shared" si="98"/>
        <v>109</v>
      </c>
      <c r="H264">
        <f>IF(C264&lt;$D$12,0,C264-$D$12)</f>
        <v>0</v>
      </c>
      <c r="J264">
        <f t="shared" si="80"/>
        <v>0.15</v>
      </c>
      <c r="K264">
        <f>IF(C264&gt;$D$12,$D$12,C264)</f>
        <v>0.61339927883367618</v>
      </c>
      <c r="L264">
        <f t="shared" si="99"/>
        <v>0.46339927883367615</v>
      </c>
      <c r="M264">
        <f t="shared" si="100"/>
        <v>0.4670794924747439</v>
      </c>
      <c r="N264">
        <f>IF(E264=0,0,A264)</f>
        <v>247</v>
      </c>
      <c r="O264">
        <f>IF(C264&gt;$D$12,O263+1,0)</f>
        <v>0</v>
      </c>
    </row>
    <row r="265" spans="1:15">
      <c r="A265">
        <v>248</v>
      </c>
      <c r="B265">
        <f t="shared" ref="B265:B280" si="102">+$B$199-($B$199-$B$291)/(274-182)*(A265-182)</f>
        <v>0.9101959507325218</v>
      </c>
      <c r="C265">
        <f t="shared" si="101"/>
        <v>0.60603885155154091</v>
      </c>
      <c r="D265">
        <f t="shared" si="97"/>
        <v>0.15</v>
      </c>
      <c r="E265">
        <f t="shared" si="98"/>
        <v>108</v>
      </c>
      <c r="H265">
        <f>IF(C265&lt;$D$12,0,C265-$D$12)</f>
        <v>0</v>
      </c>
      <c r="J265">
        <f t="shared" si="80"/>
        <v>0.15</v>
      </c>
      <c r="K265">
        <f>IF(C265&gt;$D$12,$D$12,C265)</f>
        <v>0.60603885155154091</v>
      </c>
      <c r="L265">
        <f t="shared" si="99"/>
        <v>0.45603885155154089</v>
      </c>
      <c r="M265">
        <f t="shared" si="100"/>
        <v>0.45971906519260852</v>
      </c>
      <c r="N265">
        <f>IF(E265=0,0,A265)</f>
        <v>248</v>
      </c>
      <c r="O265">
        <f>IF(C265&gt;$D$12,O264+1,0)</f>
        <v>0</v>
      </c>
    </row>
    <row r="266" spans="1:15">
      <c r="A266">
        <v>249</v>
      </c>
      <c r="B266">
        <f t="shared" si="102"/>
        <v>0.90082031911932492</v>
      </c>
      <c r="C266">
        <f t="shared" si="101"/>
        <v>0.59867842426940543</v>
      </c>
      <c r="D266">
        <f t="shared" si="97"/>
        <v>0.15</v>
      </c>
      <c r="E266">
        <f t="shared" si="98"/>
        <v>107</v>
      </c>
      <c r="H266">
        <f>IF(C266&lt;$D$12,0,C266-$D$12)</f>
        <v>0</v>
      </c>
      <c r="J266">
        <f t="shared" si="80"/>
        <v>0.15</v>
      </c>
      <c r="K266">
        <f>IF(C266&gt;$D$12,$D$12,C266)</f>
        <v>0.59867842426940543</v>
      </c>
      <c r="L266">
        <f t="shared" si="99"/>
        <v>0.44867842426940541</v>
      </c>
      <c r="M266">
        <f t="shared" si="100"/>
        <v>0.45235863791047315</v>
      </c>
      <c r="N266">
        <f>IF(E266=0,0,A266)</f>
        <v>249</v>
      </c>
      <c r="O266">
        <f>IF(C266&gt;$D$12,O265+1,0)</f>
        <v>0</v>
      </c>
    </row>
    <row r="267" spans="1:15">
      <c r="A267">
        <v>250</v>
      </c>
      <c r="B267">
        <f t="shared" si="102"/>
        <v>0.89144468750612804</v>
      </c>
      <c r="C267">
        <f t="shared" si="101"/>
        <v>0.59131799698727017</v>
      </c>
      <c r="D267">
        <f t="shared" si="97"/>
        <v>0.15</v>
      </c>
      <c r="E267">
        <f t="shared" si="98"/>
        <v>106</v>
      </c>
      <c r="H267">
        <f>IF(C267&lt;$D$12,0,C267-$D$12)</f>
        <v>0</v>
      </c>
      <c r="J267">
        <f t="shared" si="80"/>
        <v>0.15</v>
      </c>
      <c r="K267">
        <f>IF(C267&gt;$D$12,$D$12,C267)</f>
        <v>0.59131799698727017</v>
      </c>
      <c r="L267">
        <f t="shared" si="99"/>
        <v>0.44131799698727014</v>
      </c>
      <c r="M267">
        <f t="shared" si="100"/>
        <v>0.44499821062833778</v>
      </c>
      <c r="N267">
        <f>IF(E267=0,0,A267)</f>
        <v>250</v>
      </c>
      <c r="O267">
        <f>IF(C267&gt;$D$12,O266+1,0)</f>
        <v>0</v>
      </c>
    </row>
    <row r="268" spans="1:15">
      <c r="A268">
        <v>251</v>
      </c>
      <c r="B268">
        <f t="shared" si="102"/>
        <v>0.88206905589293116</v>
      </c>
      <c r="C268">
        <f t="shared" si="101"/>
        <v>0.58395756970513479</v>
      </c>
      <c r="D268">
        <f t="shared" si="97"/>
        <v>0.15</v>
      </c>
      <c r="E268">
        <f t="shared" si="98"/>
        <v>105</v>
      </c>
      <c r="H268">
        <f>IF(C268&lt;$D$12,0,C268-$D$12)</f>
        <v>0</v>
      </c>
      <c r="J268">
        <f t="shared" si="80"/>
        <v>0.15</v>
      </c>
      <c r="K268">
        <f>IF(C268&gt;$D$12,$D$12,C268)</f>
        <v>0.58395756970513479</v>
      </c>
      <c r="L268">
        <f t="shared" si="99"/>
        <v>0.43395756970513477</v>
      </c>
      <c r="M268">
        <f t="shared" si="100"/>
        <v>0.43763778334620246</v>
      </c>
      <c r="N268">
        <f>IF(E268=0,0,A268)</f>
        <v>251</v>
      </c>
      <c r="O268">
        <f>IF(C268&gt;$D$12,O267+1,0)</f>
        <v>0</v>
      </c>
    </row>
    <row r="269" spans="1:15">
      <c r="A269">
        <v>252</v>
      </c>
      <c r="B269">
        <f t="shared" si="102"/>
        <v>0.87269342427973429</v>
      </c>
      <c r="C269">
        <f t="shared" si="101"/>
        <v>0.57659714242299942</v>
      </c>
      <c r="D269">
        <f t="shared" si="97"/>
        <v>0.15</v>
      </c>
      <c r="E269">
        <f t="shared" si="98"/>
        <v>104</v>
      </c>
      <c r="H269">
        <f>IF(C269&lt;$D$12,0,C269-$D$12)</f>
        <v>0</v>
      </c>
      <c r="J269">
        <f t="shared" si="80"/>
        <v>0.15</v>
      </c>
      <c r="K269">
        <f>IF(C269&gt;$D$12,$D$12,C269)</f>
        <v>0.57659714242299942</v>
      </c>
      <c r="L269">
        <f t="shared" si="99"/>
        <v>0.4265971424229994</v>
      </c>
      <c r="M269">
        <f t="shared" si="100"/>
        <v>0.43027735606406708</v>
      </c>
      <c r="N269">
        <f>IF(E269=0,0,A269)</f>
        <v>252</v>
      </c>
      <c r="O269">
        <f>IF(C269&gt;$D$12,O268+1,0)</f>
        <v>0</v>
      </c>
    </row>
    <row r="270" spans="1:15">
      <c r="A270">
        <v>253</v>
      </c>
      <c r="B270">
        <f t="shared" si="102"/>
        <v>0.86331779266653752</v>
      </c>
      <c r="C270">
        <f t="shared" si="101"/>
        <v>0.56923671514086405</v>
      </c>
      <c r="D270">
        <f t="shared" si="97"/>
        <v>0.15</v>
      </c>
      <c r="E270">
        <f t="shared" si="98"/>
        <v>103</v>
      </c>
      <c r="H270">
        <f>IF(C270&lt;$D$12,0,C270-$D$12)</f>
        <v>0</v>
      </c>
      <c r="J270">
        <f t="shared" si="80"/>
        <v>0.15</v>
      </c>
      <c r="K270">
        <f>IF(C270&gt;$D$12,$D$12,C270)</f>
        <v>0.56923671514086405</v>
      </c>
      <c r="L270">
        <f t="shared" si="99"/>
        <v>0.41923671514086402</v>
      </c>
      <c r="M270">
        <f t="shared" si="100"/>
        <v>0.42291692878193171</v>
      </c>
      <c r="N270">
        <f>IF(E270=0,0,A270)</f>
        <v>253</v>
      </c>
      <c r="O270">
        <f>IF(C270&gt;$D$12,O269+1,0)</f>
        <v>0</v>
      </c>
    </row>
    <row r="271" spans="1:15">
      <c r="A271">
        <v>254</v>
      </c>
      <c r="B271">
        <f t="shared" si="102"/>
        <v>0.85394216105334064</v>
      </c>
      <c r="C271">
        <f t="shared" si="101"/>
        <v>0.56187628785872867</v>
      </c>
      <c r="D271">
        <f t="shared" si="97"/>
        <v>0.15</v>
      </c>
      <c r="E271">
        <f t="shared" si="98"/>
        <v>102</v>
      </c>
      <c r="H271">
        <f>IF(C271&lt;$D$12,0,C271-$D$12)</f>
        <v>0</v>
      </c>
      <c r="J271">
        <f t="shared" si="80"/>
        <v>0.15</v>
      </c>
      <c r="K271">
        <f>IF(C271&gt;$D$12,$D$12,C271)</f>
        <v>0.56187628785872867</v>
      </c>
      <c r="L271">
        <f t="shared" si="99"/>
        <v>0.41187628785872865</v>
      </c>
      <c r="M271">
        <f t="shared" si="100"/>
        <v>0.41555650149979634</v>
      </c>
      <c r="N271">
        <f>IF(E271=0,0,A271)</f>
        <v>254</v>
      </c>
      <c r="O271">
        <f>IF(C271&gt;$D$12,O270+1,0)</f>
        <v>0</v>
      </c>
    </row>
    <row r="272" spans="1:15">
      <c r="A272">
        <v>255</v>
      </c>
      <c r="B272">
        <f t="shared" si="102"/>
        <v>0.84456652944014377</v>
      </c>
      <c r="C272">
        <f t="shared" si="101"/>
        <v>0.5545158605765933</v>
      </c>
      <c r="D272">
        <f t="shared" si="97"/>
        <v>0.15</v>
      </c>
      <c r="E272">
        <f t="shared" si="98"/>
        <v>101</v>
      </c>
      <c r="H272">
        <f>IF(C272&lt;$D$12,0,C272-$D$12)</f>
        <v>0</v>
      </c>
      <c r="J272">
        <f t="shared" si="80"/>
        <v>0.15</v>
      </c>
      <c r="K272">
        <f>IF(C272&gt;$D$12,$D$12,C272)</f>
        <v>0.5545158605765933</v>
      </c>
      <c r="L272">
        <f t="shared" si="99"/>
        <v>0.40451586057659328</v>
      </c>
      <c r="M272">
        <f t="shared" si="100"/>
        <v>0.40819607421766096</v>
      </c>
      <c r="N272">
        <f>IF(E272=0,0,A272)</f>
        <v>255</v>
      </c>
      <c r="O272">
        <f>IF(C272&gt;$D$12,O271+1,0)</f>
        <v>0</v>
      </c>
    </row>
    <row r="273" spans="1:15">
      <c r="A273">
        <v>256</v>
      </c>
      <c r="B273">
        <f t="shared" si="102"/>
        <v>0.83519089782694689</v>
      </c>
      <c r="C273">
        <f t="shared" si="101"/>
        <v>0.54715543329445793</v>
      </c>
      <c r="D273">
        <f t="shared" si="97"/>
        <v>0.15</v>
      </c>
      <c r="E273">
        <f t="shared" si="98"/>
        <v>100</v>
      </c>
      <c r="H273">
        <f>IF(C273&lt;$D$12,0,C273-$D$12)</f>
        <v>0</v>
      </c>
      <c r="J273">
        <f t="shared" si="80"/>
        <v>0.15</v>
      </c>
      <c r="K273">
        <f>IF(C273&gt;$D$12,$D$12,C273)</f>
        <v>0.54715543329445793</v>
      </c>
      <c r="L273">
        <f t="shared" si="99"/>
        <v>0.3971554332944579</v>
      </c>
      <c r="M273">
        <f t="shared" si="100"/>
        <v>0.40083564693552559</v>
      </c>
      <c r="N273">
        <f>IF(E273=0,0,A273)</f>
        <v>256</v>
      </c>
      <c r="O273">
        <f>IF(C273&gt;$D$12,O272+1,0)</f>
        <v>0</v>
      </c>
    </row>
    <row r="274" spans="1:15">
      <c r="A274">
        <v>257</v>
      </c>
      <c r="B274">
        <f t="shared" si="102"/>
        <v>0.82581526621375001</v>
      </c>
      <c r="C274">
        <f t="shared" si="101"/>
        <v>0.53979500601232255</v>
      </c>
      <c r="D274">
        <f t="shared" si="97"/>
        <v>0.15</v>
      </c>
      <c r="E274">
        <f t="shared" si="98"/>
        <v>99</v>
      </c>
      <c r="H274">
        <f>IF(C274&lt;$D$12,0,C274-$D$12)</f>
        <v>0</v>
      </c>
      <c r="J274">
        <f t="shared" si="80"/>
        <v>0.15</v>
      </c>
      <c r="K274">
        <f>IF(C274&gt;$D$12,$D$12,C274)</f>
        <v>0.53979500601232255</v>
      </c>
      <c r="L274">
        <f t="shared" si="99"/>
        <v>0.38979500601232253</v>
      </c>
      <c r="M274">
        <f t="shared" si="100"/>
        <v>0.39347521965339022</v>
      </c>
      <c r="N274">
        <f>IF(E274=0,0,A274)</f>
        <v>257</v>
      </c>
      <c r="O274">
        <f>IF(C274&gt;$D$12,O273+1,0)</f>
        <v>0</v>
      </c>
    </row>
    <row r="275" spans="1:15">
      <c r="A275">
        <v>258</v>
      </c>
      <c r="B275">
        <f t="shared" si="102"/>
        <v>0.81643963460055313</v>
      </c>
      <c r="C275">
        <f t="shared" si="101"/>
        <v>0.53243457873018718</v>
      </c>
      <c r="D275">
        <f t="shared" ref="D275:D290" si="103">IF(C275&lt;($D$13+$F$12),C275,$D$13)</f>
        <v>0.15</v>
      </c>
      <c r="E275">
        <f t="shared" ref="E275:E290" si="104">IF(D275=$D$13,IF(C275&lt;$D$12,E276+1,0),0)</f>
        <v>98</v>
      </c>
      <c r="H275">
        <f>IF(C275&lt;$D$12,0,C275-$D$12)</f>
        <v>0</v>
      </c>
      <c r="J275">
        <f t="shared" ref="J275:J338" si="105">IF(C275&gt;$D$12,0,+D275)</f>
        <v>0.15</v>
      </c>
      <c r="K275">
        <f>IF(C275&gt;$D$12,$D$12,C275)</f>
        <v>0.53243457873018718</v>
      </c>
      <c r="L275">
        <f t="shared" ref="L275:L290" si="106">+K275-J275</f>
        <v>0.38243457873018716</v>
      </c>
      <c r="M275">
        <f t="shared" si="100"/>
        <v>0.38611479237125484</v>
      </c>
      <c r="N275">
        <f>IF(E275=0,0,A275)</f>
        <v>258</v>
      </c>
      <c r="O275">
        <f>IF(C275&gt;$D$12,O274+1,0)</f>
        <v>0</v>
      </c>
    </row>
    <row r="276" spans="1:15">
      <c r="A276">
        <v>259</v>
      </c>
      <c r="B276">
        <f t="shared" si="102"/>
        <v>0.80706400298735625</v>
      </c>
      <c r="C276">
        <f t="shared" si="101"/>
        <v>0.52507415144805181</v>
      </c>
      <c r="D276">
        <f t="shared" si="103"/>
        <v>0.15</v>
      </c>
      <c r="E276">
        <f t="shared" si="104"/>
        <v>97</v>
      </c>
      <c r="H276">
        <f>IF(C276&lt;$D$12,0,C276-$D$12)</f>
        <v>0</v>
      </c>
      <c r="J276">
        <f t="shared" si="105"/>
        <v>0.15</v>
      </c>
      <c r="K276">
        <f>IF(C276&gt;$D$12,$D$12,C276)</f>
        <v>0.52507415144805181</v>
      </c>
      <c r="L276">
        <f t="shared" si="106"/>
        <v>0.37507415144805178</v>
      </c>
      <c r="M276">
        <f t="shared" ref="M276:M291" si="107">+(L276+L275)*1/2</f>
        <v>0.37875436508911947</v>
      </c>
      <c r="N276">
        <f>IF(E276=0,0,A276)</f>
        <v>259</v>
      </c>
      <c r="O276">
        <f>IF(C276&gt;$D$12,O275+1,0)</f>
        <v>0</v>
      </c>
    </row>
    <row r="277" spans="1:15">
      <c r="A277">
        <v>260</v>
      </c>
      <c r="B277">
        <f t="shared" si="102"/>
        <v>0.79768837137415938</v>
      </c>
      <c r="C277">
        <f t="shared" si="101"/>
        <v>0.51771372416591643</v>
      </c>
      <c r="D277">
        <f t="shared" si="103"/>
        <v>0.15</v>
      </c>
      <c r="E277">
        <f t="shared" si="104"/>
        <v>96</v>
      </c>
      <c r="H277">
        <f>IF(C277&lt;$D$12,0,C277-$D$12)</f>
        <v>0</v>
      </c>
      <c r="J277">
        <f t="shared" si="105"/>
        <v>0.15</v>
      </c>
      <c r="K277">
        <f>IF(C277&gt;$D$12,$D$12,C277)</f>
        <v>0.51771372416591643</v>
      </c>
      <c r="L277">
        <f t="shared" si="106"/>
        <v>0.36771372416591641</v>
      </c>
      <c r="M277">
        <f t="shared" si="107"/>
        <v>0.3713939378069841</v>
      </c>
      <c r="N277">
        <f>IF(E277=0,0,A277)</f>
        <v>260</v>
      </c>
      <c r="O277">
        <f>IF(C277&gt;$D$12,O276+1,0)</f>
        <v>0</v>
      </c>
    </row>
    <row r="278" spans="1:15">
      <c r="A278">
        <v>261</v>
      </c>
      <c r="B278">
        <f t="shared" si="102"/>
        <v>0.7883127397609625</v>
      </c>
      <c r="C278">
        <f t="shared" si="101"/>
        <v>0.51035329688378106</v>
      </c>
      <c r="D278">
        <f t="shared" si="103"/>
        <v>0.15</v>
      </c>
      <c r="E278">
        <f t="shared" si="104"/>
        <v>95</v>
      </c>
      <c r="H278">
        <f>IF(C278&lt;$D$12,0,C278-$D$12)</f>
        <v>0</v>
      </c>
      <c r="J278">
        <f t="shared" si="105"/>
        <v>0.15</v>
      </c>
      <c r="K278">
        <f>IF(C278&gt;$D$12,$D$12,C278)</f>
        <v>0.51035329688378106</v>
      </c>
      <c r="L278">
        <f t="shared" si="106"/>
        <v>0.36035329688378104</v>
      </c>
      <c r="M278">
        <f t="shared" si="107"/>
        <v>0.36403351052484872</v>
      </c>
      <c r="N278">
        <f>IF(E278=0,0,A278)</f>
        <v>261</v>
      </c>
      <c r="O278">
        <f>IF(C278&gt;$D$12,O277+1,0)</f>
        <v>0</v>
      </c>
    </row>
    <row r="279" spans="1:15">
      <c r="A279">
        <v>262</v>
      </c>
      <c r="B279">
        <f t="shared" si="102"/>
        <v>0.77893710814776562</v>
      </c>
      <c r="C279">
        <f t="shared" si="101"/>
        <v>0.50299286960164569</v>
      </c>
      <c r="D279">
        <f t="shared" si="103"/>
        <v>0.15</v>
      </c>
      <c r="E279">
        <f t="shared" si="104"/>
        <v>94</v>
      </c>
      <c r="H279">
        <f>IF(C279&lt;$D$12,0,C279-$D$12)</f>
        <v>0</v>
      </c>
      <c r="J279">
        <f t="shared" si="105"/>
        <v>0.15</v>
      </c>
      <c r="K279">
        <f>IF(C279&gt;$D$12,$D$12,C279)</f>
        <v>0.50299286960164569</v>
      </c>
      <c r="L279">
        <f t="shared" si="106"/>
        <v>0.35299286960164566</v>
      </c>
      <c r="M279">
        <f t="shared" si="107"/>
        <v>0.35667308324271335</v>
      </c>
      <c r="N279">
        <f>IF(E279=0,0,A279)</f>
        <v>262</v>
      </c>
      <c r="O279">
        <f>IF(C279&gt;$D$12,O278+1,0)</f>
        <v>0</v>
      </c>
    </row>
    <row r="280" spans="1:15">
      <c r="A280">
        <v>263</v>
      </c>
      <c r="B280">
        <f t="shared" si="102"/>
        <v>0.76956147653456874</v>
      </c>
      <c r="C280">
        <f t="shared" ref="C280:C289" si="108">+$C$199-($C$199-$C$291)/(274-182)*(A280-182)</f>
        <v>0.49563244231951031</v>
      </c>
      <c r="D280">
        <f t="shared" si="103"/>
        <v>0.15</v>
      </c>
      <c r="E280">
        <f t="shared" si="104"/>
        <v>93</v>
      </c>
      <c r="H280">
        <f>IF(C280&lt;$D$12,0,C280-$D$12)</f>
        <v>0</v>
      </c>
      <c r="J280">
        <f t="shared" si="105"/>
        <v>0.15</v>
      </c>
      <c r="K280">
        <f>IF(C280&gt;$D$12,$D$12,C280)</f>
        <v>0.49563244231951031</v>
      </c>
      <c r="L280">
        <f t="shared" si="106"/>
        <v>0.34563244231951029</v>
      </c>
      <c r="M280">
        <f t="shared" si="107"/>
        <v>0.34931265596057798</v>
      </c>
      <c r="N280">
        <f>IF(E280=0,0,A280)</f>
        <v>263</v>
      </c>
      <c r="O280">
        <f>IF(C280&gt;$D$12,O279+1,0)</f>
        <v>0</v>
      </c>
    </row>
    <row r="281" spans="1:15">
      <c r="A281">
        <v>264</v>
      </c>
      <c r="B281">
        <f t="shared" ref="B281:B290" si="109">+$B$199-($B$199-$B$291)/(274-182)*(A281-182)</f>
        <v>0.76018584492137187</v>
      </c>
      <c r="C281">
        <f t="shared" si="108"/>
        <v>0.48827201503737494</v>
      </c>
      <c r="D281">
        <f t="shared" si="103"/>
        <v>0.15</v>
      </c>
      <c r="E281">
        <f t="shared" si="104"/>
        <v>92</v>
      </c>
      <c r="H281">
        <f>IF(C281&lt;$D$12,0,C281-$D$12)</f>
        <v>0</v>
      </c>
      <c r="J281">
        <f t="shared" si="105"/>
        <v>0.15</v>
      </c>
      <c r="K281">
        <f>IF(C281&gt;$D$12,$D$12,C281)</f>
        <v>0.48827201503737494</v>
      </c>
      <c r="L281">
        <f t="shared" si="106"/>
        <v>0.33827201503737492</v>
      </c>
      <c r="M281">
        <f t="shared" si="107"/>
        <v>0.3419522286784426</v>
      </c>
      <c r="N281">
        <f>IF(E281=0,0,A281)</f>
        <v>264</v>
      </c>
      <c r="O281">
        <f>IF(C281&gt;$D$12,O280+1,0)</f>
        <v>0</v>
      </c>
    </row>
    <row r="282" spans="1:15">
      <c r="A282">
        <v>265</v>
      </c>
      <c r="B282">
        <f t="shared" si="109"/>
        <v>0.75081021330817499</v>
      </c>
      <c r="C282">
        <f t="shared" si="108"/>
        <v>0.48091158775523968</v>
      </c>
      <c r="D282">
        <f t="shared" si="103"/>
        <v>0.15</v>
      </c>
      <c r="E282">
        <f t="shared" si="104"/>
        <v>91</v>
      </c>
      <c r="H282">
        <f>IF(C282&lt;$D$12,0,C282-$D$12)</f>
        <v>0</v>
      </c>
      <c r="J282">
        <f t="shared" si="105"/>
        <v>0.15</v>
      </c>
      <c r="K282">
        <f>IF(C282&gt;$D$12,$D$12,C282)</f>
        <v>0.48091158775523968</v>
      </c>
      <c r="L282">
        <f t="shared" si="106"/>
        <v>0.33091158775523966</v>
      </c>
      <c r="M282">
        <f t="shared" si="107"/>
        <v>0.33459180139630729</v>
      </c>
      <c r="N282">
        <f>IF(E282=0,0,A282)</f>
        <v>265</v>
      </c>
      <c r="O282">
        <f>IF(C282&gt;$D$12,O281+1,0)</f>
        <v>0</v>
      </c>
    </row>
    <row r="283" spans="1:15">
      <c r="A283">
        <v>266</v>
      </c>
      <c r="B283">
        <f t="shared" si="109"/>
        <v>0.74143458169497822</v>
      </c>
      <c r="C283">
        <f t="shared" si="108"/>
        <v>0.4735511604731043</v>
      </c>
      <c r="D283">
        <f t="shared" si="103"/>
        <v>0.15</v>
      </c>
      <c r="E283">
        <f t="shared" si="104"/>
        <v>90</v>
      </c>
      <c r="H283">
        <f>IF(C283&lt;$D$12,0,C283-$D$12)</f>
        <v>0</v>
      </c>
      <c r="J283">
        <f t="shared" si="105"/>
        <v>0.15</v>
      </c>
      <c r="K283">
        <f>IF(C283&gt;$D$12,$D$12,C283)</f>
        <v>0.4735511604731043</v>
      </c>
      <c r="L283">
        <f t="shared" si="106"/>
        <v>0.32355116047310428</v>
      </c>
      <c r="M283">
        <f t="shared" si="107"/>
        <v>0.32723137411417197</v>
      </c>
      <c r="N283">
        <f>IF(E283=0,0,A283)</f>
        <v>266</v>
      </c>
      <c r="O283">
        <f>IF(C283&gt;$D$12,O282+1,0)</f>
        <v>0</v>
      </c>
    </row>
    <row r="284" spans="1:15">
      <c r="A284">
        <v>267</v>
      </c>
      <c r="B284">
        <f t="shared" si="109"/>
        <v>0.73205895008178135</v>
      </c>
      <c r="C284">
        <f t="shared" si="108"/>
        <v>0.46619073319096893</v>
      </c>
      <c r="D284">
        <f t="shared" si="103"/>
        <v>0.15</v>
      </c>
      <c r="E284">
        <f t="shared" si="104"/>
        <v>89</v>
      </c>
      <c r="H284">
        <f>IF(C284&lt;$D$12,0,C284-$D$12)</f>
        <v>0</v>
      </c>
      <c r="J284">
        <f t="shared" si="105"/>
        <v>0.15</v>
      </c>
      <c r="K284">
        <f>IF(C284&gt;$D$12,$D$12,C284)</f>
        <v>0.46619073319096893</v>
      </c>
      <c r="L284">
        <f t="shared" si="106"/>
        <v>0.31619073319096891</v>
      </c>
      <c r="M284">
        <f t="shared" si="107"/>
        <v>0.3198709468320366</v>
      </c>
      <c r="N284">
        <f>IF(E284=0,0,A284)</f>
        <v>267</v>
      </c>
      <c r="O284">
        <f>IF(C284&gt;$D$12,O283+1,0)</f>
        <v>0</v>
      </c>
    </row>
    <row r="285" spans="1:15">
      <c r="A285">
        <v>268</v>
      </c>
      <c r="B285">
        <f t="shared" si="109"/>
        <v>0.72268331846858447</v>
      </c>
      <c r="C285">
        <f t="shared" si="108"/>
        <v>0.45883030590883356</v>
      </c>
      <c r="D285">
        <f t="shared" si="103"/>
        <v>0.15</v>
      </c>
      <c r="E285">
        <f t="shared" si="104"/>
        <v>88</v>
      </c>
      <c r="H285">
        <f>IF(C285&lt;$D$12,0,C285-$D$12)</f>
        <v>0</v>
      </c>
      <c r="J285">
        <f t="shared" si="105"/>
        <v>0.15</v>
      </c>
      <c r="K285">
        <f>IF(C285&gt;$D$12,$D$12,C285)</f>
        <v>0.45883030590883356</v>
      </c>
      <c r="L285">
        <f t="shared" si="106"/>
        <v>0.30883030590883354</v>
      </c>
      <c r="M285">
        <f t="shared" si="107"/>
        <v>0.31251051954990122</v>
      </c>
      <c r="N285">
        <f>IF(E285=0,0,A285)</f>
        <v>268</v>
      </c>
      <c r="O285">
        <f>IF(C285&gt;$D$12,O284+1,0)</f>
        <v>0</v>
      </c>
    </row>
    <row r="286" spans="1:15">
      <c r="A286">
        <v>269</v>
      </c>
      <c r="B286">
        <f t="shared" si="109"/>
        <v>0.71330768685538759</v>
      </c>
      <c r="C286">
        <f t="shared" si="108"/>
        <v>0.45146987862669818</v>
      </c>
      <c r="D286">
        <f t="shared" si="103"/>
        <v>0.15</v>
      </c>
      <c r="E286">
        <f t="shared" si="104"/>
        <v>87</v>
      </c>
      <c r="H286">
        <f>IF(C286&lt;$D$12,0,C286-$D$12)</f>
        <v>0</v>
      </c>
      <c r="J286">
        <f t="shared" si="105"/>
        <v>0.15</v>
      </c>
      <c r="K286">
        <f>IF(C286&gt;$D$12,$D$12,C286)</f>
        <v>0.45146987862669818</v>
      </c>
      <c r="L286">
        <f t="shared" si="106"/>
        <v>0.30146987862669816</v>
      </c>
      <c r="M286">
        <f t="shared" si="107"/>
        <v>0.30515009226776585</v>
      </c>
      <c r="N286">
        <f>IF(E286=0,0,A286)</f>
        <v>269</v>
      </c>
      <c r="O286">
        <f>IF(C286&gt;$D$12,O285+1,0)</f>
        <v>0</v>
      </c>
    </row>
    <row r="287" spans="1:15">
      <c r="A287">
        <v>270</v>
      </c>
      <c r="B287">
        <f t="shared" si="109"/>
        <v>0.70393205524219071</v>
      </c>
      <c r="C287">
        <f t="shared" si="108"/>
        <v>0.44410945134456281</v>
      </c>
      <c r="D287">
        <f t="shared" si="103"/>
        <v>0.15</v>
      </c>
      <c r="E287">
        <f t="shared" si="104"/>
        <v>86</v>
      </c>
      <c r="H287">
        <f>IF(C287&lt;$D$12,0,C287-$D$12)</f>
        <v>0</v>
      </c>
      <c r="J287">
        <f t="shared" si="105"/>
        <v>0.15</v>
      </c>
      <c r="K287">
        <f>IF(C287&gt;$D$12,$D$12,C287)</f>
        <v>0.44410945134456281</v>
      </c>
      <c r="L287">
        <f t="shared" si="106"/>
        <v>0.29410945134456279</v>
      </c>
      <c r="M287">
        <f t="shared" si="107"/>
        <v>0.29778966498563048</v>
      </c>
      <c r="N287">
        <f>IF(E287=0,0,A287)</f>
        <v>270</v>
      </c>
      <c r="O287">
        <f>IF(C287&gt;$D$12,O286+1,0)</f>
        <v>0</v>
      </c>
    </row>
    <row r="288" spans="1:15">
      <c r="A288">
        <v>271</v>
      </c>
      <c r="B288">
        <f t="shared" si="109"/>
        <v>0.69455642362899384</v>
      </c>
      <c r="C288">
        <f t="shared" si="108"/>
        <v>0.43674902406242744</v>
      </c>
      <c r="D288">
        <f t="shared" si="103"/>
        <v>0.15</v>
      </c>
      <c r="E288">
        <f t="shared" si="104"/>
        <v>85</v>
      </c>
      <c r="H288">
        <f>IF(C288&lt;$D$12,0,C288-$D$12)</f>
        <v>0</v>
      </c>
      <c r="J288">
        <f t="shared" si="105"/>
        <v>0.15</v>
      </c>
      <c r="K288">
        <f>IF(C288&gt;$D$12,$D$12,C288)</f>
        <v>0.43674902406242744</v>
      </c>
      <c r="L288">
        <f t="shared" si="106"/>
        <v>0.28674902406242742</v>
      </c>
      <c r="M288">
        <f t="shared" si="107"/>
        <v>0.2904292377034951</v>
      </c>
      <c r="N288">
        <f>IF(E288=0,0,A288)</f>
        <v>271</v>
      </c>
      <c r="O288">
        <f>IF(C288&gt;$D$12,O287+1,0)</f>
        <v>0</v>
      </c>
    </row>
    <row r="289" spans="1:15">
      <c r="A289">
        <v>272</v>
      </c>
      <c r="B289">
        <f t="shared" si="109"/>
        <v>0.68518079201579696</v>
      </c>
      <c r="C289">
        <f t="shared" si="108"/>
        <v>0.42938859678029206</v>
      </c>
      <c r="D289">
        <f t="shared" si="103"/>
        <v>0.15</v>
      </c>
      <c r="E289">
        <f t="shared" si="104"/>
        <v>84</v>
      </c>
      <c r="H289">
        <f>IF(C289&lt;$D$12,0,C289-$D$12)</f>
        <v>0</v>
      </c>
      <c r="J289">
        <f t="shared" si="105"/>
        <v>0.15</v>
      </c>
      <c r="K289">
        <f>IF(C289&gt;$D$12,$D$12,C289)</f>
        <v>0.42938859678029206</v>
      </c>
      <c r="L289">
        <f t="shared" si="106"/>
        <v>0.27938859678029204</v>
      </c>
      <c r="M289">
        <f t="shared" si="107"/>
        <v>0.28306881042135973</v>
      </c>
      <c r="N289">
        <f>IF(E289=0,0,A289)</f>
        <v>272</v>
      </c>
      <c r="O289">
        <f>IF(C289&gt;$D$12,O288+1,0)</f>
        <v>0</v>
      </c>
    </row>
    <row r="290" spans="1:15">
      <c r="A290">
        <v>273</v>
      </c>
      <c r="B290">
        <f t="shared" si="109"/>
        <v>0.67580516040260008</v>
      </c>
      <c r="C290">
        <f>+$C$199-($C$199-$C$291)/(274-182)*(A290-182)</f>
        <v>0.42202816949815669</v>
      </c>
      <c r="D290">
        <f t="shared" si="103"/>
        <v>0.15</v>
      </c>
      <c r="E290">
        <f t="shared" si="104"/>
        <v>83</v>
      </c>
      <c r="H290">
        <f>IF(C290&lt;$D$12,0,C290-$D$12)</f>
        <v>0</v>
      </c>
      <c r="J290">
        <f t="shared" si="105"/>
        <v>0.15</v>
      </c>
      <c r="K290">
        <f>IF(C290&gt;$D$12,$D$12,C290)</f>
        <v>0.42202816949815669</v>
      </c>
      <c r="L290">
        <f t="shared" si="106"/>
        <v>0.27202816949815667</v>
      </c>
      <c r="M290">
        <f t="shared" si="107"/>
        <v>0.27570838313922436</v>
      </c>
      <c r="N290">
        <f>IF(E290=0,0,A290)</f>
        <v>273</v>
      </c>
      <c r="O290">
        <f>IF(C290&gt;$D$12,O289+1,0)</f>
        <v>0</v>
      </c>
    </row>
    <row r="291" spans="1:15">
      <c r="A291">
        <v>274</v>
      </c>
      <c r="B291" s="1">
        <f>+B9</f>
        <v>0.6664295287894032</v>
      </c>
      <c r="C291" s="1">
        <f>+C9</f>
        <v>0.41466774221602132</v>
      </c>
      <c r="D291">
        <f t="shared" ref="D291:D306" si="110">IF(C291&lt;($D$13+$F$12),C291,$D$13)</f>
        <v>0.15</v>
      </c>
      <c r="E291">
        <f t="shared" ref="E291:E306" si="111">IF(D291=$D$13,IF(C291&lt;$D$12,E292+1,0),0)</f>
        <v>82</v>
      </c>
      <c r="H291">
        <f>IF(C291&lt;$D$12,0,C291-$D$12)</f>
        <v>0</v>
      </c>
      <c r="J291">
        <f t="shared" si="105"/>
        <v>0.15</v>
      </c>
      <c r="K291">
        <f>IF(C291&gt;$D$12,$D$12,C291)</f>
        <v>0.41466774221602132</v>
      </c>
      <c r="L291">
        <f t="shared" ref="L291:L306" si="112">+K291-J291</f>
        <v>0.2646677422160213</v>
      </c>
      <c r="M291">
        <f t="shared" si="107"/>
        <v>0.26834795585708898</v>
      </c>
      <c r="N291">
        <f>IF(E291=0,0,A291)</f>
        <v>274</v>
      </c>
      <c r="O291">
        <f>IF(C291&gt;$D$12,O290+1,0)</f>
        <v>0</v>
      </c>
    </row>
    <row r="292" spans="1:15">
      <c r="A292">
        <v>275</v>
      </c>
      <c r="B292">
        <f>+$B$291-($B$291-$B$372)/(355-274)*(A292-274)</f>
        <v>0.66215107434644804</v>
      </c>
      <c r="C292">
        <f t="shared" ref="C292:C307" si="113">+$C$291-($C$291-$C$372)/(355-274)*(A292-274)</f>
        <v>0.41196978509839588</v>
      </c>
      <c r="D292">
        <f t="shared" si="110"/>
        <v>0.15</v>
      </c>
      <c r="E292">
        <f t="shared" si="111"/>
        <v>81</v>
      </c>
      <c r="H292">
        <f>IF(C292&lt;$D$12,0,C292-$D$12)</f>
        <v>0</v>
      </c>
      <c r="J292">
        <f t="shared" si="105"/>
        <v>0.15</v>
      </c>
      <c r="K292">
        <f>IF(C292&gt;$D$12,$D$12,C292)</f>
        <v>0.41196978509839588</v>
      </c>
      <c r="L292">
        <f t="shared" si="112"/>
        <v>0.26196978509839586</v>
      </c>
      <c r="M292">
        <f t="shared" ref="M292:M307" si="114">+(L292+L291)*1/2</f>
        <v>0.26331876365720858</v>
      </c>
      <c r="N292">
        <f>IF(E292=0,0,A292)</f>
        <v>275</v>
      </c>
      <c r="O292">
        <f>IF(C292&gt;$D$12,O291+1,0)</f>
        <v>0</v>
      </c>
    </row>
    <row r="293" spans="1:15">
      <c r="A293">
        <v>276</v>
      </c>
      <c r="B293">
        <f t="shared" ref="B293:B308" si="115">+$B$291-($B$291-$B$372)/(355-274)*(A293-274)</f>
        <v>0.65787261990349277</v>
      </c>
      <c r="C293">
        <f t="shared" si="113"/>
        <v>0.40927182798077044</v>
      </c>
      <c r="D293">
        <f t="shared" si="110"/>
        <v>0.15</v>
      </c>
      <c r="E293">
        <f t="shared" si="111"/>
        <v>80</v>
      </c>
      <c r="H293">
        <f>IF(C293&lt;$D$12,0,C293-$D$12)</f>
        <v>0</v>
      </c>
      <c r="J293">
        <f t="shared" si="105"/>
        <v>0.15</v>
      </c>
      <c r="K293">
        <f>IF(C293&gt;$D$12,$D$12,C293)</f>
        <v>0.40927182798077044</v>
      </c>
      <c r="L293">
        <f t="shared" si="112"/>
        <v>0.25927182798077042</v>
      </c>
      <c r="M293">
        <f t="shared" si="114"/>
        <v>0.26062080653958314</v>
      </c>
      <c r="N293">
        <f>IF(E293=0,0,A293)</f>
        <v>276</v>
      </c>
      <c r="O293">
        <f>IF(C293&gt;$D$12,O292+1,0)</f>
        <v>0</v>
      </c>
    </row>
    <row r="294" spans="1:15">
      <c r="A294">
        <v>277</v>
      </c>
      <c r="B294">
        <f t="shared" si="115"/>
        <v>0.65359416546053761</v>
      </c>
      <c r="C294">
        <f t="shared" si="113"/>
        <v>0.40657387086314506</v>
      </c>
      <c r="D294">
        <f t="shared" si="110"/>
        <v>0.15</v>
      </c>
      <c r="E294">
        <f t="shared" si="111"/>
        <v>79</v>
      </c>
      <c r="H294">
        <f>IF(C294&lt;$D$12,0,C294-$D$12)</f>
        <v>0</v>
      </c>
      <c r="J294">
        <f t="shared" si="105"/>
        <v>0.15</v>
      </c>
      <c r="K294">
        <f>IF(C294&gt;$D$12,$D$12,C294)</f>
        <v>0.40657387086314506</v>
      </c>
      <c r="L294">
        <f t="shared" si="112"/>
        <v>0.25657387086314509</v>
      </c>
      <c r="M294">
        <f t="shared" si="114"/>
        <v>0.25792284942195776</v>
      </c>
      <c r="N294">
        <f>IF(E294=0,0,A294)</f>
        <v>277</v>
      </c>
      <c r="O294">
        <f>IF(C294&gt;$D$12,O293+1,0)</f>
        <v>0</v>
      </c>
    </row>
    <row r="295" spans="1:15">
      <c r="A295">
        <v>278</v>
      </c>
      <c r="B295">
        <f t="shared" si="115"/>
        <v>0.64931571101758245</v>
      </c>
      <c r="C295">
        <f t="shared" si="113"/>
        <v>0.40387591374551962</v>
      </c>
      <c r="D295">
        <f t="shared" si="110"/>
        <v>0.15</v>
      </c>
      <c r="E295">
        <f t="shared" si="111"/>
        <v>78</v>
      </c>
      <c r="H295">
        <f>IF(C295&lt;$D$12,0,C295-$D$12)</f>
        <v>0</v>
      </c>
      <c r="J295">
        <f t="shared" si="105"/>
        <v>0.15</v>
      </c>
      <c r="K295">
        <f>IF(C295&gt;$D$12,$D$12,C295)</f>
        <v>0.40387591374551962</v>
      </c>
      <c r="L295">
        <f t="shared" si="112"/>
        <v>0.25387591374551965</v>
      </c>
      <c r="M295">
        <f t="shared" si="114"/>
        <v>0.25522489230433237</v>
      </c>
      <c r="N295">
        <f>IF(E295=0,0,A295)</f>
        <v>278</v>
      </c>
      <c r="O295">
        <f>IF(C295&gt;$D$12,O294+1,0)</f>
        <v>0</v>
      </c>
    </row>
    <row r="296" spans="1:15">
      <c r="A296">
        <v>279</v>
      </c>
      <c r="B296">
        <f t="shared" si="115"/>
        <v>0.64503725657462729</v>
      </c>
      <c r="C296">
        <f t="shared" si="113"/>
        <v>0.40117795662789418</v>
      </c>
      <c r="D296">
        <f t="shared" si="110"/>
        <v>0.15</v>
      </c>
      <c r="E296">
        <f t="shared" si="111"/>
        <v>77</v>
      </c>
      <c r="H296">
        <f>IF(C296&lt;$D$12,0,C296-$D$12)</f>
        <v>0</v>
      </c>
      <c r="J296">
        <f t="shared" si="105"/>
        <v>0.15</v>
      </c>
      <c r="K296">
        <f>IF(C296&gt;$D$12,$D$12,C296)</f>
        <v>0.40117795662789418</v>
      </c>
      <c r="L296">
        <f t="shared" si="112"/>
        <v>0.25117795662789422</v>
      </c>
      <c r="M296">
        <f t="shared" si="114"/>
        <v>0.25252693518670694</v>
      </c>
      <c r="N296">
        <f>IF(E296=0,0,A296)</f>
        <v>279</v>
      </c>
      <c r="O296">
        <f>IF(C296&gt;$D$12,O295+1,0)</f>
        <v>0</v>
      </c>
    </row>
    <row r="297" spans="1:15">
      <c r="A297">
        <v>280</v>
      </c>
      <c r="B297">
        <f t="shared" si="115"/>
        <v>0.64075880213167202</v>
      </c>
      <c r="C297">
        <f t="shared" si="113"/>
        <v>0.39847999951026875</v>
      </c>
      <c r="D297">
        <f t="shared" si="110"/>
        <v>0.15</v>
      </c>
      <c r="E297">
        <f t="shared" si="111"/>
        <v>76</v>
      </c>
      <c r="H297">
        <f>IF(C297&lt;$D$12,0,C297-$D$12)</f>
        <v>0</v>
      </c>
      <c r="J297">
        <f t="shared" si="105"/>
        <v>0.15</v>
      </c>
      <c r="K297">
        <f>IF(C297&gt;$D$12,$D$12,C297)</f>
        <v>0.39847999951026875</v>
      </c>
      <c r="L297">
        <f t="shared" si="112"/>
        <v>0.24847999951026875</v>
      </c>
      <c r="M297">
        <f t="shared" si="114"/>
        <v>0.2498289780690815</v>
      </c>
      <c r="N297">
        <f>IF(E297=0,0,A297)</f>
        <v>280</v>
      </c>
      <c r="O297">
        <f>IF(C297&gt;$D$12,O296+1,0)</f>
        <v>0</v>
      </c>
    </row>
    <row r="298" spans="1:15">
      <c r="A298">
        <v>281</v>
      </c>
      <c r="B298">
        <f t="shared" si="115"/>
        <v>0.63648034768871686</v>
      </c>
      <c r="C298">
        <f t="shared" si="113"/>
        <v>0.39578204239264336</v>
      </c>
      <c r="D298">
        <f t="shared" si="110"/>
        <v>0.15</v>
      </c>
      <c r="E298">
        <f t="shared" si="111"/>
        <v>75</v>
      </c>
      <c r="H298">
        <f>IF(C298&lt;$D$12,0,C298-$D$12)</f>
        <v>0</v>
      </c>
      <c r="J298">
        <f t="shared" si="105"/>
        <v>0.15</v>
      </c>
      <c r="K298">
        <f>IF(C298&gt;$D$12,$D$12,C298)</f>
        <v>0.39578204239264336</v>
      </c>
      <c r="L298">
        <f t="shared" si="112"/>
        <v>0.24578204239264337</v>
      </c>
      <c r="M298">
        <f t="shared" si="114"/>
        <v>0.24713102095145606</v>
      </c>
      <c r="N298">
        <f>IF(E298=0,0,A298)</f>
        <v>281</v>
      </c>
      <c r="O298">
        <f>IF(C298&gt;$D$12,O297+1,0)</f>
        <v>0</v>
      </c>
    </row>
    <row r="299" spans="1:15">
      <c r="A299">
        <v>282</v>
      </c>
      <c r="B299">
        <f t="shared" si="115"/>
        <v>0.6322018932457617</v>
      </c>
      <c r="C299">
        <f t="shared" si="113"/>
        <v>0.39308408527501792</v>
      </c>
      <c r="D299">
        <f t="shared" si="110"/>
        <v>0.15</v>
      </c>
      <c r="E299">
        <f t="shared" si="111"/>
        <v>74</v>
      </c>
      <c r="H299">
        <f>IF(C299&lt;$D$12,0,C299-$D$12)</f>
        <v>0</v>
      </c>
      <c r="J299">
        <f t="shared" si="105"/>
        <v>0.15</v>
      </c>
      <c r="K299">
        <f>IF(C299&gt;$D$12,$D$12,C299)</f>
        <v>0.39308408527501792</v>
      </c>
      <c r="L299">
        <f t="shared" si="112"/>
        <v>0.24308408527501793</v>
      </c>
      <c r="M299">
        <f t="shared" si="114"/>
        <v>0.24443306383383065</v>
      </c>
      <c r="N299">
        <f>IF(E299=0,0,A299)</f>
        <v>282</v>
      </c>
      <c r="O299">
        <f>IF(C299&gt;$D$12,O298+1,0)</f>
        <v>0</v>
      </c>
    </row>
    <row r="300" spans="1:15">
      <c r="A300">
        <v>283</v>
      </c>
      <c r="B300">
        <f t="shared" si="115"/>
        <v>0.62792343880280654</v>
      </c>
      <c r="C300">
        <f t="shared" si="113"/>
        <v>0.39038612815739249</v>
      </c>
      <c r="D300">
        <f t="shared" si="110"/>
        <v>0.15</v>
      </c>
      <c r="E300">
        <f t="shared" si="111"/>
        <v>73</v>
      </c>
      <c r="H300">
        <f>IF(C300&lt;$D$12,0,C300-$D$12)</f>
        <v>0</v>
      </c>
      <c r="J300">
        <f t="shared" si="105"/>
        <v>0.15</v>
      </c>
      <c r="K300">
        <f>IF(C300&gt;$D$12,$D$12,C300)</f>
        <v>0.39038612815739249</v>
      </c>
      <c r="L300">
        <f t="shared" si="112"/>
        <v>0.24038612815739249</v>
      </c>
      <c r="M300">
        <f t="shared" si="114"/>
        <v>0.24173510671620521</v>
      </c>
      <c r="N300">
        <f>IF(E300=0,0,A300)</f>
        <v>283</v>
      </c>
      <c r="O300">
        <f>IF(C300&gt;$D$12,O299+1,0)</f>
        <v>0</v>
      </c>
    </row>
    <row r="301" spans="1:15">
      <c r="A301">
        <v>284</v>
      </c>
      <c r="B301">
        <f t="shared" si="115"/>
        <v>0.62364498435985127</v>
      </c>
      <c r="C301">
        <f t="shared" si="113"/>
        <v>0.38768817103976705</v>
      </c>
      <c r="D301">
        <f t="shared" si="110"/>
        <v>0.15</v>
      </c>
      <c r="E301">
        <f t="shared" si="111"/>
        <v>72</v>
      </c>
      <c r="H301">
        <f>IF(C301&lt;$D$12,0,C301-$D$12)</f>
        <v>0</v>
      </c>
      <c r="J301">
        <f t="shared" si="105"/>
        <v>0.15</v>
      </c>
      <c r="K301">
        <f>IF(C301&gt;$D$12,$D$12,C301)</f>
        <v>0.38768817103976705</v>
      </c>
      <c r="L301">
        <f t="shared" si="112"/>
        <v>0.23768817103976705</v>
      </c>
      <c r="M301">
        <f t="shared" si="114"/>
        <v>0.23903714959857977</v>
      </c>
      <c r="N301">
        <f>IF(E301=0,0,A301)</f>
        <v>284</v>
      </c>
      <c r="O301">
        <f>IF(C301&gt;$D$12,O300+1,0)</f>
        <v>0</v>
      </c>
    </row>
    <row r="302" spans="1:15">
      <c r="A302">
        <v>285</v>
      </c>
      <c r="B302">
        <f t="shared" si="115"/>
        <v>0.61936652991689611</v>
      </c>
      <c r="C302">
        <f t="shared" si="113"/>
        <v>0.38499021392214161</v>
      </c>
      <c r="D302">
        <f t="shared" si="110"/>
        <v>0.15</v>
      </c>
      <c r="E302">
        <f t="shared" si="111"/>
        <v>71</v>
      </c>
      <c r="H302">
        <f>IF(C302&lt;$D$12,0,C302-$D$12)</f>
        <v>0</v>
      </c>
      <c r="J302">
        <f t="shared" si="105"/>
        <v>0.15</v>
      </c>
      <c r="K302">
        <f>IF(C302&gt;$D$12,$D$12,C302)</f>
        <v>0.38499021392214161</v>
      </c>
      <c r="L302">
        <f t="shared" si="112"/>
        <v>0.23499021392214162</v>
      </c>
      <c r="M302">
        <f t="shared" si="114"/>
        <v>0.23633919248095434</v>
      </c>
      <c r="N302">
        <f>IF(E302=0,0,A302)</f>
        <v>285</v>
      </c>
      <c r="O302">
        <f>IF(C302&gt;$D$12,O301+1,0)</f>
        <v>0</v>
      </c>
    </row>
    <row r="303" spans="1:15">
      <c r="A303">
        <v>286</v>
      </c>
      <c r="B303">
        <f t="shared" si="115"/>
        <v>0.61508807547394095</v>
      </c>
      <c r="C303">
        <f t="shared" si="113"/>
        <v>0.38229225680451623</v>
      </c>
      <c r="D303">
        <f t="shared" si="110"/>
        <v>0.15</v>
      </c>
      <c r="E303">
        <f t="shared" si="111"/>
        <v>70</v>
      </c>
      <c r="H303">
        <f>IF(C303&lt;$D$12,0,C303-$D$12)</f>
        <v>0</v>
      </c>
      <c r="J303">
        <f t="shared" si="105"/>
        <v>0.15</v>
      </c>
      <c r="K303">
        <f>IF(C303&gt;$D$12,$D$12,C303)</f>
        <v>0.38229225680451623</v>
      </c>
      <c r="L303">
        <f t="shared" si="112"/>
        <v>0.23229225680451623</v>
      </c>
      <c r="M303">
        <f t="shared" si="114"/>
        <v>0.23364123536332893</v>
      </c>
      <c r="N303">
        <f>IF(E303=0,0,A303)</f>
        <v>286</v>
      </c>
      <c r="O303">
        <f>IF(C303&gt;$D$12,O302+1,0)</f>
        <v>0</v>
      </c>
    </row>
    <row r="304" spans="1:15">
      <c r="A304">
        <v>287</v>
      </c>
      <c r="B304">
        <f t="shared" si="115"/>
        <v>0.61080962103098579</v>
      </c>
      <c r="C304">
        <f t="shared" si="113"/>
        <v>0.37959429968689079</v>
      </c>
      <c r="D304">
        <f t="shared" si="110"/>
        <v>0.15</v>
      </c>
      <c r="E304">
        <f t="shared" si="111"/>
        <v>69</v>
      </c>
      <c r="H304">
        <f>IF(C304&lt;$D$12,0,C304-$D$12)</f>
        <v>0</v>
      </c>
      <c r="J304">
        <f t="shared" si="105"/>
        <v>0.15</v>
      </c>
      <c r="K304">
        <f>IF(C304&gt;$D$12,$D$12,C304)</f>
        <v>0.37959429968689079</v>
      </c>
      <c r="L304">
        <f t="shared" si="112"/>
        <v>0.2295942996868908</v>
      </c>
      <c r="M304">
        <f t="shared" si="114"/>
        <v>0.23094327824570351</v>
      </c>
      <c r="N304">
        <f>IF(E304=0,0,A304)</f>
        <v>287</v>
      </c>
      <c r="O304">
        <f>IF(C304&gt;$D$12,O303+1,0)</f>
        <v>0</v>
      </c>
    </row>
    <row r="305" spans="1:15">
      <c r="A305">
        <v>288</v>
      </c>
      <c r="B305">
        <f t="shared" si="115"/>
        <v>0.60653116658803052</v>
      </c>
      <c r="C305">
        <f t="shared" si="113"/>
        <v>0.37689634256926535</v>
      </c>
      <c r="D305">
        <f t="shared" si="110"/>
        <v>0.15</v>
      </c>
      <c r="E305">
        <f t="shared" si="111"/>
        <v>68</v>
      </c>
      <c r="H305">
        <f>IF(C305&lt;$D$12,0,C305-$D$12)</f>
        <v>0</v>
      </c>
      <c r="J305">
        <f t="shared" si="105"/>
        <v>0.15</v>
      </c>
      <c r="K305">
        <f>IF(C305&gt;$D$12,$D$12,C305)</f>
        <v>0.37689634256926535</v>
      </c>
      <c r="L305">
        <f t="shared" si="112"/>
        <v>0.22689634256926536</v>
      </c>
      <c r="M305">
        <f t="shared" si="114"/>
        <v>0.22824532112807808</v>
      </c>
      <c r="N305">
        <f>IF(E305=0,0,A305)</f>
        <v>288</v>
      </c>
      <c r="O305">
        <f>IF(C305&gt;$D$12,O304+1,0)</f>
        <v>0</v>
      </c>
    </row>
    <row r="306" spans="1:15">
      <c r="A306">
        <v>289</v>
      </c>
      <c r="B306">
        <f t="shared" si="115"/>
        <v>0.60225271214507536</v>
      </c>
      <c r="C306">
        <f t="shared" si="113"/>
        <v>0.37419838545163991</v>
      </c>
      <c r="D306">
        <f t="shared" si="110"/>
        <v>0.15</v>
      </c>
      <c r="E306">
        <f t="shared" si="111"/>
        <v>67</v>
      </c>
      <c r="H306">
        <f>IF(C306&lt;$D$12,0,C306-$D$12)</f>
        <v>0</v>
      </c>
      <c r="J306">
        <f t="shared" si="105"/>
        <v>0.15</v>
      </c>
      <c r="K306">
        <f>IF(C306&gt;$D$12,$D$12,C306)</f>
        <v>0.37419838545163991</v>
      </c>
      <c r="L306">
        <f t="shared" si="112"/>
        <v>0.22419838545163992</v>
      </c>
      <c r="M306">
        <f t="shared" si="114"/>
        <v>0.22554736401045264</v>
      </c>
      <c r="N306">
        <f>IF(E306=0,0,A306)</f>
        <v>289</v>
      </c>
      <c r="O306">
        <f>IF(C306&gt;$D$12,O305+1,0)</f>
        <v>0</v>
      </c>
    </row>
    <row r="307" spans="1:15">
      <c r="A307">
        <v>290</v>
      </c>
      <c r="B307">
        <f t="shared" si="115"/>
        <v>0.5979742577021202</v>
      </c>
      <c r="C307">
        <f t="shared" si="113"/>
        <v>0.37150042833401453</v>
      </c>
      <c r="D307">
        <f t="shared" ref="D307:D322" si="116">IF(C307&lt;($D$13+$F$12),C307,$D$13)</f>
        <v>0.15</v>
      </c>
      <c r="E307">
        <f t="shared" ref="E307:E322" si="117">IF(D307=$D$13,IF(C307&lt;$D$12,E308+1,0),0)</f>
        <v>66</v>
      </c>
      <c r="H307">
        <f>IF(C307&lt;$D$12,0,C307-$D$12)</f>
        <v>0</v>
      </c>
      <c r="J307">
        <f t="shared" si="105"/>
        <v>0.15</v>
      </c>
      <c r="K307">
        <f>IF(C307&gt;$D$12,$D$12,C307)</f>
        <v>0.37150042833401453</v>
      </c>
      <c r="L307">
        <f t="shared" ref="L307:L322" si="118">+K307-J307</f>
        <v>0.22150042833401454</v>
      </c>
      <c r="M307">
        <f t="shared" si="114"/>
        <v>0.22284940689282723</v>
      </c>
      <c r="N307">
        <f>IF(E307=0,0,A307)</f>
        <v>290</v>
      </c>
      <c r="O307">
        <f>IF(C307&gt;$D$12,O306+1,0)</f>
        <v>0</v>
      </c>
    </row>
    <row r="308" spans="1:15">
      <c r="A308">
        <v>291</v>
      </c>
      <c r="B308">
        <f t="shared" si="115"/>
        <v>0.59369580325916504</v>
      </c>
      <c r="C308">
        <f t="shared" ref="C308:C323" si="119">+$C$291-($C$291-$C$372)/(355-274)*(A308-274)</f>
        <v>0.36880247121638909</v>
      </c>
      <c r="D308">
        <f t="shared" si="116"/>
        <v>0.15</v>
      </c>
      <c r="E308">
        <f t="shared" si="117"/>
        <v>65</v>
      </c>
      <c r="H308">
        <f>IF(C308&lt;$D$12,0,C308-$D$12)</f>
        <v>0</v>
      </c>
      <c r="J308">
        <f t="shared" si="105"/>
        <v>0.15</v>
      </c>
      <c r="K308">
        <f>IF(C308&gt;$D$12,$D$12,C308)</f>
        <v>0.36880247121638909</v>
      </c>
      <c r="L308">
        <f t="shared" si="118"/>
        <v>0.2188024712163891</v>
      </c>
      <c r="M308">
        <f t="shared" ref="M308:M323" si="120">+(L308+L307)*1/2</f>
        <v>0.22015144977520182</v>
      </c>
      <c r="N308">
        <f>IF(E308=0,0,A308)</f>
        <v>291</v>
      </c>
      <c r="O308">
        <f>IF(C308&gt;$D$12,O307+1,0)</f>
        <v>0</v>
      </c>
    </row>
    <row r="309" spans="1:15">
      <c r="A309">
        <v>292</v>
      </c>
      <c r="B309">
        <f t="shared" ref="B309:B324" si="121">+$B$291-($B$291-$B$372)/(355-274)*(A309-274)</f>
        <v>0.58941734881620977</v>
      </c>
      <c r="C309">
        <f t="shared" si="119"/>
        <v>0.36610451409876366</v>
      </c>
      <c r="D309">
        <f t="shared" si="116"/>
        <v>0.15</v>
      </c>
      <c r="E309">
        <f t="shared" si="117"/>
        <v>64</v>
      </c>
      <c r="H309">
        <f>IF(C309&lt;$D$12,0,C309-$D$12)</f>
        <v>0</v>
      </c>
      <c r="J309">
        <f t="shared" si="105"/>
        <v>0.15</v>
      </c>
      <c r="K309">
        <f>IF(C309&gt;$D$12,$D$12,C309)</f>
        <v>0.36610451409876366</v>
      </c>
      <c r="L309">
        <f t="shared" si="118"/>
        <v>0.21610451409876366</v>
      </c>
      <c r="M309">
        <f t="shared" si="120"/>
        <v>0.21745349265757638</v>
      </c>
      <c r="N309">
        <f>IF(E309=0,0,A309)</f>
        <v>292</v>
      </c>
      <c r="O309">
        <f>IF(C309&gt;$D$12,O308+1,0)</f>
        <v>0</v>
      </c>
    </row>
    <row r="310" spans="1:15">
      <c r="A310">
        <v>293</v>
      </c>
      <c r="B310">
        <f t="shared" si="121"/>
        <v>0.58513889437325461</v>
      </c>
      <c r="C310">
        <f t="shared" si="119"/>
        <v>0.36340655698113822</v>
      </c>
      <c r="D310">
        <f t="shared" si="116"/>
        <v>0.15</v>
      </c>
      <c r="E310">
        <f t="shared" si="117"/>
        <v>63</v>
      </c>
      <c r="H310">
        <f>IF(C310&lt;$D$12,0,C310-$D$12)</f>
        <v>0</v>
      </c>
      <c r="J310">
        <f t="shared" si="105"/>
        <v>0.15</v>
      </c>
      <c r="K310">
        <f>IF(C310&gt;$D$12,$D$12,C310)</f>
        <v>0.36340655698113822</v>
      </c>
      <c r="L310">
        <f t="shared" si="118"/>
        <v>0.21340655698113822</v>
      </c>
      <c r="M310">
        <f t="shared" si="120"/>
        <v>0.21475553553995094</v>
      </c>
      <c r="N310">
        <f>IF(E310=0,0,A310)</f>
        <v>293</v>
      </c>
      <c r="O310">
        <f>IF(C310&gt;$D$12,O309+1,0)</f>
        <v>0</v>
      </c>
    </row>
    <row r="311" spans="1:15">
      <c r="A311">
        <v>294</v>
      </c>
      <c r="B311">
        <f t="shared" si="121"/>
        <v>0.58086043993029945</v>
      </c>
      <c r="C311">
        <f t="shared" si="119"/>
        <v>0.36070859986351278</v>
      </c>
      <c r="D311">
        <f t="shared" si="116"/>
        <v>0.15</v>
      </c>
      <c r="E311">
        <f t="shared" si="117"/>
        <v>62</v>
      </c>
      <c r="H311">
        <f>IF(C311&lt;$D$12,0,C311-$D$12)</f>
        <v>0</v>
      </c>
      <c r="J311">
        <f t="shared" si="105"/>
        <v>0.15</v>
      </c>
      <c r="K311">
        <f>IF(C311&gt;$D$12,$D$12,C311)</f>
        <v>0.36070859986351278</v>
      </c>
      <c r="L311">
        <f t="shared" si="118"/>
        <v>0.21070859986351279</v>
      </c>
      <c r="M311">
        <f t="shared" si="120"/>
        <v>0.2120575784223255</v>
      </c>
      <c r="N311">
        <f>IF(E311=0,0,A311)</f>
        <v>294</v>
      </c>
      <c r="O311">
        <f>IF(C311&gt;$D$12,O310+1,0)</f>
        <v>0</v>
      </c>
    </row>
    <row r="312" spans="1:15">
      <c r="A312">
        <v>295</v>
      </c>
      <c r="B312">
        <f t="shared" si="121"/>
        <v>0.5765819854873443</v>
      </c>
      <c r="C312">
        <f t="shared" si="119"/>
        <v>0.3580106427458874</v>
      </c>
      <c r="D312">
        <f t="shared" si="116"/>
        <v>0.15</v>
      </c>
      <c r="E312">
        <f t="shared" si="117"/>
        <v>61</v>
      </c>
      <c r="H312">
        <f>IF(C312&lt;$D$12,0,C312-$D$12)</f>
        <v>0</v>
      </c>
      <c r="J312">
        <f t="shared" si="105"/>
        <v>0.15</v>
      </c>
      <c r="K312">
        <f>IF(C312&gt;$D$12,$D$12,C312)</f>
        <v>0.3580106427458874</v>
      </c>
      <c r="L312">
        <f t="shared" si="118"/>
        <v>0.2080106427458874</v>
      </c>
      <c r="M312">
        <f t="shared" si="120"/>
        <v>0.20935962130470009</v>
      </c>
      <c r="N312">
        <f>IF(E312=0,0,A312)</f>
        <v>295</v>
      </c>
      <c r="O312">
        <f>IF(C312&gt;$D$12,O311+1,0)</f>
        <v>0</v>
      </c>
    </row>
    <row r="313" spans="1:15">
      <c r="A313">
        <v>296</v>
      </c>
      <c r="B313">
        <f t="shared" si="121"/>
        <v>0.57230353104438902</v>
      </c>
      <c r="C313">
        <f t="shared" si="119"/>
        <v>0.35531268562826196</v>
      </c>
      <c r="D313">
        <f t="shared" si="116"/>
        <v>0.15</v>
      </c>
      <c r="E313">
        <f t="shared" si="117"/>
        <v>60</v>
      </c>
      <c r="H313">
        <f>IF(C313&lt;$D$12,0,C313-$D$12)</f>
        <v>0</v>
      </c>
      <c r="J313">
        <f t="shared" si="105"/>
        <v>0.15</v>
      </c>
      <c r="K313">
        <f>IF(C313&gt;$D$12,$D$12,C313)</f>
        <v>0.35531268562826196</v>
      </c>
      <c r="L313">
        <f t="shared" si="118"/>
        <v>0.20531268562826196</v>
      </c>
      <c r="M313">
        <f t="shared" si="120"/>
        <v>0.20666166418707468</v>
      </c>
      <c r="N313">
        <f>IF(E313=0,0,A313)</f>
        <v>296</v>
      </c>
      <c r="O313">
        <f>IF(C313&gt;$D$12,O312+1,0)</f>
        <v>0</v>
      </c>
    </row>
    <row r="314" spans="1:15">
      <c r="A314">
        <v>297</v>
      </c>
      <c r="B314">
        <f t="shared" si="121"/>
        <v>0.56802507660143386</v>
      </c>
      <c r="C314">
        <f t="shared" si="119"/>
        <v>0.35261472851063652</v>
      </c>
      <c r="D314">
        <f t="shared" si="116"/>
        <v>0.15</v>
      </c>
      <c r="E314">
        <f t="shared" si="117"/>
        <v>59</v>
      </c>
      <c r="H314">
        <f>IF(C314&lt;$D$12,0,C314-$D$12)</f>
        <v>0</v>
      </c>
      <c r="J314">
        <f t="shared" si="105"/>
        <v>0.15</v>
      </c>
      <c r="K314">
        <f>IF(C314&gt;$D$12,$D$12,C314)</f>
        <v>0.35261472851063652</v>
      </c>
      <c r="L314">
        <f t="shared" si="118"/>
        <v>0.20261472851063653</v>
      </c>
      <c r="M314">
        <f t="shared" si="120"/>
        <v>0.20396370706944925</v>
      </c>
      <c r="N314">
        <f>IF(E314=0,0,A314)</f>
        <v>297</v>
      </c>
      <c r="O314">
        <f>IF(C314&gt;$D$12,O313+1,0)</f>
        <v>0</v>
      </c>
    </row>
    <row r="315" spans="1:15">
      <c r="A315">
        <v>298</v>
      </c>
      <c r="B315">
        <f t="shared" si="121"/>
        <v>0.56374662215847871</v>
      </c>
      <c r="C315">
        <f t="shared" si="119"/>
        <v>0.34991677139301108</v>
      </c>
      <c r="D315">
        <f t="shared" si="116"/>
        <v>0.15</v>
      </c>
      <c r="E315">
        <f t="shared" si="117"/>
        <v>58</v>
      </c>
      <c r="H315">
        <f>IF(C315&lt;$D$12,0,C315-$D$12)</f>
        <v>0</v>
      </c>
      <c r="J315">
        <f t="shared" si="105"/>
        <v>0.15</v>
      </c>
      <c r="K315">
        <f>IF(C315&gt;$D$12,$D$12,C315)</f>
        <v>0.34991677139301108</v>
      </c>
      <c r="L315">
        <f t="shared" si="118"/>
        <v>0.19991677139301109</v>
      </c>
      <c r="M315">
        <f t="shared" si="120"/>
        <v>0.20126574995182381</v>
      </c>
      <c r="N315">
        <f>IF(E315=0,0,A315)</f>
        <v>298</v>
      </c>
      <c r="O315">
        <f>IF(C315&gt;$D$12,O314+1,0)</f>
        <v>0</v>
      </c>
    </row>
    <row r="316" spans="1:15">
      <c r="A316">
        <v>299</v>
      </c>
      <c r="B316">
        <f t="shared" si="121"/>
        <v>0.55946816771552355</v>
      </c>
      <c r="C316">
        <f t="shared" si="119"/>
        <v>0.3472188142753857</v>
      </c>
      <c r="D316">
        <f t="shared" si="116"/>
        <v>0.15</v>
      </c>
      <c r="E316">
        <f t="shared" si="117"/>
        <v>57</v>
      </c>
      <c r="H316">
        <f>IF(C316&lt;$D$12,0,C316-$D$12)</f>
        <v>0</v>
      </c>
      <c r="J316">
        <f t="shared" si="105"/>
        <v>0.15</v>
      </c>
      <c r="K316">
        <f>IF(C316&gt;$D$12,$D$12,C316)</f>
        <v>0.3472188142753857</v>
      </c>
      <c r="L316">
        <f t="shared" si="118"/>
        <v>0.19721881427538571</v>
      </c>
      <c r="M316">
        <f t="shared" si="120"/>
        <v>0.1985677928341984</v>
      </c>
      <c r="N316">
        <f>IF(E316=0,0,A316)</f>
        <v>299</v>
      </c>
      <c r="O316">
        <f>IF(C316&gt;$D$12,O315+1,0)</f>
        <v>0</v>
      </c>
    </row>
    <row r="317" spans="1:15">
      <c r="A317">
        <v>300</v>
      </c>
      <c r="B317">
        <f t="shared" si="121"/>
        <v>0.55518971327256827</v>
      </c>
      <c r="C317">
        <f t="shared" si="119"/>
        <v>0.34452085715776026</v>
      </c>
      <c r="D317">
        <f t="shared" si="116"/>
        <v>0.15</v>
      </c>
      <c r="E317">
        <f t="shared" si="117"/>
        <v>56</v>
      </c>
      <c r="H317">
        <f>IF(C317&lt;$D$12,0,C317-$D$12)</f>
        <v>0</v>
      </c>
      <c r="J317">
        <f t="shared" si="105"/>
        <v>0.15</v>
      </c>
      <c r="K317">
        <f>IF(C317&gt;$D$12,$D$12,C317)</f>
        <v>0.34452085715776026</v>
      </c>
      <c r="L317">
        <f t="shared" si="118"/>
        <v>0.19452085715776027</v>
      </c>
      <c r="M317">
        <f t="shared" si="120"/>
        <v>0.19586983571657299</v>
      </c>
      <c r="N317">
        <f>IF(E317=0,0,A317)</f>
        <v>300</v>
      </c>
      <c r="O317">
        <f>IF(C317&gt;$D$12,O316+1,0)</f>
        <v>0</v>
      </c>
    </row>
    <row r="318" spans="1:15">
      <c r="A318">
        <v>301</v>
      </c>
      <c r="B318">
        <f t="shared" si="121"/>
        <v>0.55091125882961312</v>
      </c>
      <c r="C318">
        <f t="shared" si="119"/>
        <v>0.34182290004013482</v>
      </c>
      <c r="D318">
        <f t="shared" si="116"/>
        <v>0.15</v>
      </c>
      <c r="E318">
        <f t="shared" si="117"/>
        <v>55</v>
      </c>
      <c r="H318">
        <f>IF(C318&lt;$D$12,0,C318-$D$12)</f>
        <v>0</v>
      </c>
      <c r="J318">
        <f t="shared" si="105"/>
        <v>0.15</v>
      </c>
      <c r="K318">
        <f>IF(C318&gt;$D$12,$D$12,C318)</f>
        <v>0.34182290004013482</v>
      </c>
      <c r="L318">
        <f t="shared" si="118"/>
        <v>0.19182290004013483</v>
      </c>
      <c r="M318">
        <f t="shared" si="120"/>
        <v>0.19317187859894755</v>
      </c>
      <c r="N318">
        <f>IF(E318=0,0,A318)</f>
        <v>301</v>
      </c>
      <c r="O318">
        <f>IF(C318&gt;$D$12,O317+1,0)</f>
        <v>0</v>
      </c>
    </row>
    <row r="319" spans="1:15">
      <c r="A319">
        <v>302</v>
      </c>
      <c r="B319">
        <f t="shared" si="121"/>
        <v>0.54663280438665796</v>
      </c>
      <c r="C319">
        <f t="shared" si="119"/>
        <v>0.33912494292250939</v>
      </c>
      <c r="D319">
        <f t="shared" si="116"/>
        <v>0.15</v>
      </c>
      <c r="E319">
        <f t="shared" si="117"/>
        <v>54</v>
      </c>
      <c r="H319">
        <f>IF(C319&lt;$D$12,0,C319-$D$12)</f>
        <v>0</v>
      </c>
      <c r="J319">
        <f t="shared" si="105"/>
        <v>0.15</v>
      </c>
      <c r="K319">
        <f>IF(C319&gt;$D$12,$D$12,C319)</f>
        <v>0.33912494292250939</v>
      </c>
      <c r="L319">
        <f t="shared" si="118"/>
        <v>0.18912494292250939</v>
      </c>
      <c r="M319">
        <f t="shared" si="120"/>
        <v>0.19047392148132211</v>
      </c>
      <c r="N319">
        <f>IF(E319=0,0,A319)</f>
        <v>302</v>
      </c>
      <c r="O319">
        <f>IF(C319&gt;$D$12,O318+1,0)</f>
        <v>0</v>
      </c>
    </row>
    <row r="320" spans="1:15">
      <c r="A320">
        <v>303</v>
      </c>
      <c r="B320">
        <f t="shared" si="121"/>
        <v>0.54235434994370268</v>
      </c>
      <c r="C320">
        <f t="shared" si="119"/>
        <v>0.33642698580488395</v>
      </c>
      <c r="D320">
        <f t="shared" si="116"/>
        <v>0.15</v>
      </c>
      <c r="E320">
        <f t="shared" si="117"/>
        <v>53</v>
      </c>
      <c r="H320">
        <f>IF(C320&lt;$D$12,0,C320-$D$12)</f>
        <v>0</v>
      </c>
      <c r="J320">
        <f t="shared" si="105"/>
        <v>0.15</v>
      </c>
      <c r="K320">
        <f>IF(C320&gt;$D$12,$D$12,C320)</f>
        <v>0.33642698580488395</v>
      </c>
      <c r="L320">
        <f t="shared" si="118"/>
        <v>0.18642698580488395</v>
      </c>
      <c r="M320">
        <f t="shared" si="120"/>
        <v>0.18777596436369667</v>
      </c>
      <c r="N320">
        <f>IF(E320=0,0,A320)</f>
        <v>303</v>
      </c>
      <c r="O320">
        <f>IF(C320&gt;$D$12,O319+1,0)</f>
        <v>0</v>
      </c>
    </row>
    <row r="321" spans="1:15">
      <c r="A321">
        <v>304</v>
      </c>
      <c r="B321">
        <f t="shared" si="121"/>
        <v>0.53807589550074753</v>
      </c>
      <c r="C321">
        <f t="shared" si="119"/>
        <v>0.33372902868725851</v>
      </c>
      <c r="D321">
        <f t="shared" si="116"/>
        <v>0.15</v>
      </c>
      <c r="E321">
        <f t="shared" si="117"/>
        <v>52</v>
      </c>
      <c r="H321">
        <f>IF(C321&lt;$D$12,0,C321-$D$12)</f>
        <v>0</v>
      </c>
      <c r="J321">
        <f t="shared" si="105"/>
        <v>0.15</v>
      </c>
      <c r="K321">
        <f>IF(C321&gt;$D$12,$D$12,C321)</f>
        <v>0.33372902868725851</v>
      </c>
      <c r="L321">
        <f t="shared" si="118"/>
        <v>0.18372902868725852</v>
      </c>
      <c r="M321">
        <f t="shared" si="120"/>
        <v>0.18507800724607124</v>
      </c>
      <c r="N321">
        <f>IF(E321=0,0,A321)</f>
        <v>304</v>
      </c>
      <c r="O321">
        <f>IF(C321&gt;$D$12,O320+1,0)</f>
        <v>0</v>
      </c>
    </row>
    <row r="322" spans="1:15">
      <c r="A322">
        <v>305</v>
      </c>
      <c r="B322">
        <f t="shared" si="121"/>
        <v>0.53379744105779237</v>
      </c>
      <c r="C322">
        <f t="shared" si="119"/>
        <v>0.33103107156963313</v>
      </c>
      <c r="D322">
        <f t="shared" si="116"/>
        <v>0.15</v>
      </c>
      <c r="E322">
        <f t="shared" si="117"/>
        <v>51</v>
      </c>
      <c r="H322">
        <f>IF(C322&lt;$D$12,0,C322-$D$12)</f>
        <v>0</v>
      </c>
      <c r="J322">
        <f t="shared" si="105"/>
        <v>0.15</v>
      </c>
      <c r="K322">
        <f>IF(C322&gt;$D$12,$D$12,C322)</f>
        <v>0.33103107156963313</v>
      </c>
      <c r="L322">
        <f t="shared" si="118"/>
        <v>0.18103107156963313</v>
      </c>
      <c r="M322">
        <f t="shared" si="120"/>
        <v>0.18238005012844583</v>
      </c>
      <c r="N322">
        <f>IF(E322=0,0,A322)</f>
        <v>305</v>
      </c>
      <c r="O322">
        <f>IF(C322&gt;$D$12,O321+1,0)</f>
        <v>0</v>
      </c>
    </row>
    <row r="323" spans="1:15">
      <c r="A323">
        <v>306</v>
      </c>
      <c r="B323">
        <f t="shared" si="121"/>
        <v>0.52951898661483721</v>
      </c>
      <c r="C323">
        <f t="shared" si="119"/>
        <v>0.32833311445200769</v>
      </c>
      <c r="D323">
        <f t="shared" ref="D323:D338" si="122">IF(C323&lt;($D$13+$F$12),C323,$D$13)</f>
        <v>0.15</v>
      </c>
      <c r="E323">
        <f t="shared" ref="E323:E338" si="123">IF(D323=$D$13,IF(C323&lt;$D$12,E324+1,0),0)</f>
        <v>50</v>
      </c>
      <c r="H323">
        <f>IF(C323&lt;$D$12,0,C323-$D$12)</f>
        <v>0</v>
      </c>
      <c r="J323">
        <f t="shared" si="105"/>
        <v>0.15</v>
      </c>
      <c r="K323">
        <f>IF(C323&gt;$D$12,$D$12,C323)</f>
        <v>0.32833311445200769</v>
      </c>
      <c r="L323">
        <f t="shared" ref="L323:L338" si="124">+K323-J323</f>
        <v>0.1783331144520077</v>
      </c>
      <c r="M323">
        <f t="shared" si="120"/>
        <v>0.17968209301082042</v>
      </c>
      <c r="N323">
        <f>IF(E323=0,0,A323)</f>
        <v>306</v>
      </c>
      <c r="O323">
        <f>IF(C323&gt;$D$12,O322+1,0)</f>
        <v>0</v>
      </c>
    </row>
    <row r="324" spans="1:15">
      <c r="A324">
        <v>307</v>
      </c>
      <c r="B324">
        <f t="shared" si="121"/>
        <v>0.52524053217188205</v>
      </c>
      <c r="C324">
        <f t="shared" ref="C324:C339" si="125">+$C$291-($C$291-$C$372)/(355-274)*(A324-274)</f>
        <v>0.32563515733438225</v>
      </c>
      <c r="D324">
        <f t="shared" si="122"/>
        <v>0.15</v>
      </c>
      <c r="E324">
        <f t="shared" si="123"/>
        <v>49</v>
      </c>
      <c r="H324">
        <f>IF(C324&lt;$D$12,0,C324-$D$12)</f>
        <v>0</v>
      </c>
      <c r="J324">
        <f t="shared" si="105"/>
        <v>0.15</v>
      </c>
      <c r="K324">
        <f>IF(C324&gt;$D$12,$D$12,C324)</f>
        <v>0.32563515733438225</v>
      </c>
      <c r="L324">
        <f t="shared" si="124"/>
        <v>0.17563515733438226</v>
      </c>
      <c r="M324">
        <f t="shared" ref="M324:M339" si="126">+(L324+L323)*1/2</f>
        <v>0.17698413589319498</v>
      </c>
      <c r="N324">
        <f>IF(E324=0,0,A324)</f>
        <v>307</v>
      </c>
      <c r="O324">
        <f>IF(C324&gt;$D$12,O323+1,0)</f>
        <v>0</v>
      </c>
    </row>
    <row r="325" spans="1:15">
      <c r="A325">
        <v>308</v>
      </c>
      <c r="B325">
        <f t="shared" ref="B325:B340" si="127">+$B$291-($B$291-$B$372)/(355-274)*(A325-274)</f>
        <v>0.52096207772892678</v>
      </c>
      <c r="C325">
        <f t="shared" si="125"/>
        <v>0.32293720021675687</v>
      </c>
      <c r="D325">
        <f t="shared" si="122"/>
        <v>0.15</v>
      </c>
      <c r="E325">
        <f t="shared" si="123"/>
        <v>48</v>
      </c>
      <c r="H325">
        <f>IF(C325&lt;$D$12,0,C325-$D$12)</f>
        <v>0</v>
      </c>
      <c r="J325">
        <f t="shared" si="105"/>
        <v>0.15</v>
      </c>
      <c r="K325">
        <f>IF(C325&gt;$D$12,$D$12,C325)</f>
        <v>0.32293720021675687</v>
      </c>
      <c r="L325">
        <f t="shared" si="124"/>
        <v>0.17293720021675688</v>
      </c>
      <c r="M325">
        <f t="shared" si="126"/>
        <v>0.17428617877556957</v>
      </c>
      <c r="N325">
        <f>IF(E325=0,0,A325)</f>
        <v>308</v>
      </c>
      <c r="O325">
        <f>IF(C325&gt;$D$12,O324+1,0)</f>
        <v>0</v>
      </c>
    </row>
    <row r="326" spans="1:15">
      <c r="A326">
        <v>309</v>
      </c>
      <c r="B326">
        <f t="shared" si="127"/>
        <v>0.51668362328597162</v>
      </c>
      <c r="C326">
        <f t="shared" si="125"/>
        <v>0.32023924309913143</v>
      </c>
      <c r="D326">
        <f t="shared" si="122"/>
        <v>0.15</v>
      </c>
      <c r="E326">
        <f t="shared" si="123"/>
        <v>47</v>
      </c>
      <c r="H326">
        <f>IF(C326&lt;$D$12,0,C326-$D$12)</f>
        <v>0</v>
      </c>
      <c r="J326">
        <f t="shared" si="105"/>
        <v>0.15</v>
      </c>
      <c r="K326">
        <f>IF(C326&gt;$D$12,$D$12,C326)</f>
        <v>0.32023924309913143</v>
      </c>
      <c r="L326">
        <f t="shared" si="124"/>
        <v>0.17023924309913144</v>
      </c>
      <c r="M326">
        <f t="shared" si="126"/>
        <v>0.17158822165794416</v>
      </c>
      <c r="N326">
        <f>IF(E326=0,0,A326)</f>
        <v>309</v>
      </c>
      <c r="O326">
        <f>IF(C326&gt;$D$12,O325+1,0)</f>
        <v>0</v>
      </c>
    </row>
    <row r="327" spans="1:15">
      <c r="A327">
        <v>310</v>
      </c>
      <c r="B327">
        <f t="shared" si="127"/>
        <v>0.51240516884301646</v>
      </c>
      <c r="C327">
        <f t="shared" si="125"/>
        <v>0.31754128598150599</v>
      </c>
      <c r="D327">
        <f t="shared" si="122"/>
        <v>0.15</v>
      </c>
      <c r="E327">
        <f t="shared" si="123"/>
        <v>46</v>
      </c>
      <c r="H327">
        <f>IF(C327&lt;$D$12,0,C327-$D$12)</f>
        <v>0</v>
      </c>
      <c r="J327">
        <f t="shared" si="105"/>
        <v>0.15</v>
      </c>
      <c r="K327">
        <f>IF(C327&gt;$D$12,$D$12,C327)</f>
        <v>0.31754128598150599</v>
      </c>
      <c r="L327">
        <f t="shared" si="124"/>
        <v>0.167541285981506</v>
      </c>
      <c r="M327">
        <f t="shared" si="126"/>
        <v>0.16889026454031872</v>
      </c>
      <c r="N327">
        <f>IF(E327=0,0,A327)</f>
        <v>310</v>
      </c>
      <c r="O327">
        <f>IF(C327&gt;$D$12,O326+1,0)</f>
        <v>0</v>
      </c>
    </row>
    <row r="328" spans="1:15">
      <c r="A328">
        <v>311</v>
      </c>
      <c r="B328">
        <f t="shared" si="127"/>
        <v>0.50812671440006119</v>
      </c>
      <c r="C328">
        <f t="shared" si="125"/>
        <v>0.31484332886388056</v>
      </c>
      <c r="D328">
        <f t="shared" si="122"/>
        <v>0.15</v>
      </c>
      <c r="E328">
        <f t="shared" si="123"/>
        <v>45</v>
      </c>
      <c r="H328">
        <f>IF(C328&lt;$D$12,0,C328-$D$12)</f>
        <v>0</v>
      </c>
      <c r="J328">
        <f t="shared" si="105"/>
        <v>0.15</v>
      </c>
      <c r="K328">
        <f>IF(C328&gt;$D$12,$D$12,C328)</f>
        <v>0.31484332886388056</v>
      </c>
      <c r="L328">
        <f t="shared" si="124"/>
        <v>0.16484332886388056</v>
      </c>
      <c r="M328">
        <f t="shared" si="126"/>
        <v>0.16619230742269328</v>
      </c>
      <c r="N328">
        <f>IF(E328=0,0,A328)</f>
        <v>311</v>
      </c>
      <c r="O328">
        <f>IF(C328&gt;$D$12,O327+1,0)</f>
        <v>0</v>
      </c>
    </row>
    <row r="329" spans="1:15">
      <c r="A329">
        <v>312</v>
      </c>
      <c r="B329">
        <f t="shared" si="127"/>
        <v>0.50384825995710603</v>
      </c>
      <c r="C329">
        <f t="shared" si="125"/>
        <v>0.31214537174625512</v>
      </c>
      <c r="D329">
        <f t="shared" si="122"/>
        <v>0.15</v>
      </c>
      <c r="E329">
        <f t="shared" si="123"/>
        <v>44</v>
      </c>
      <c r="H329">
        <f>IF(C329&lt;$D$12,0,C329-$D$12)</f>
        <v>0</v>
      </c>
      <c r="J329">
        <f t="shared" si="105"/>
        <v>0.15</v>
      </c>
      <c r="K329">
        <f>IF(C329&gt;$D$12,$D$12,C329)</f>
        <v>0.31214537174625512</v>
      </c>
      <c r="L329">
        <f t="shared" si="124"/>
        <v>0.16214537174625512</v>
      </c>
      <c r="M329">
        <f t="shared" si="126"/>
        <v>0.16349435030506784</v>
      </c>
      <c r="N329">
        <f>IF(E329=0,0,A329)</f>
        <v>312</v>
      </c>
      <c r="O329">
        <f>IF(C329&gt;$D$12,O328+1,0)</f>
        <v>0</v>
      </c>
    </row>
    <row r="330" spans="1:15">
      <c r="A330">
        <v>313</v>
      </c>
      <c r="B330">
        <f t="shared" si="127"/>
        <v>0.49956980551415087</v>
      </c>
      <c r="C330">
        <f t="shared" si="125"/>
        <v>0.30944741462862968</v>
      </c>
      <c r="D330">
        <f t="shared" si="122"/>
        <v>0.15</v>
      </c>
      <c r="E330">
        <f t="shared" si="123"/>
        <v>43</v>
      </c>
      <c r="H330">
        <f>IF(C330&lt;$D$12,0,C330-$D$12)</f>
        <v>0</v>
      </c>
      <c r="J330">
        <f t="shared" si="105"/>
        <v>0.15</v>
      </c>
      <c r="K330">
        <f>IF(C330&gt;$D$12,$D$12,C330)</f>
        <v>0.30944741462862968</v>
      </c>
      <c r="L330">
        <f t="shared" si="124"/>
        <v>0.15944741462862969</v>
      </c>
      <c r="M330">
        <f t="shared" si="126"/>
        <v>0.1607963931874424</v>
      </c>
      <c r="N330">
        <f>IF(E330=0,0,A330)</f>
        <v>313</v>
      </c>
      <c r="O330">
        <f>IF(C330&gt;$D$12,O329+1,0)</f>
        <v>0</v>
      </c>
    </row>
    <row r="331" spans="1:15">
      <c r="A331">
        <v>314</v>
      </c>
      <c r="B331">
        <f t="shared" si="127"/>
        <v>0.49529135107119571</v>
      </c>
      <c r="C331">
        <f t="shared" si="125"/>
        <v>0.3067494575110043</v>
      </c>
      <c r="D331">
        <f t="shared" si="122"/>
        <v>0.15</v>
      </c>
      <c r="E331">
        <f t="shared" si="123"/>
        <v>42</v>
      </c>
      <c r="H331">
        <f>IF(C331&lt;$D$12,0,C331-$D$12)</f>
        <v>0</v>
      </c>
      <c r="J331">
        <f t="shared" si="105"/>
        <v>0.15</v>
      </c>
      <c r="K331">
        <f>IF(C331&gt;$D$12,$D$12,C331)</f>
        <v>0.3067494575110043</v>
      </c>
      <c r="L331">
        <f t="shared" si="124"/>
        <v>0.1567494575110043</v>
      </c>
      <c r="M331">
        <f t="shared" si="126"/>
        <v>0.15809843606981699</v>
      </c>
      <c r="N331">
        <f>IF(E331=0,0,A331)</f>
        <v>314</v>
      </c>
      <c r="O331">
        <f>IF(C331&gt;$D$12,O330+1,0)</f>
        <v>0</v>
      </c>
    </row>
    <row r="332" spans="1:15">
      <c r="A332">
        <v>315</v>
      </c>
      <c r="B332">
        <f t="shared" si="127"/>
        <v>0.49101289662824049</v>
      </c>
      <c r="C332">
        <f t="shared" si="125"/>
        <v>0.30405150039337886</v>
      </c>
      <c r="D332">
        <f t="shared" si="122"/>
        <v>0.15</v>
      </c>
      <c r="E332">
        <f t="shared" si="123"/>
        <v>41</v>
      </c>
      <c r="H332">
        <f>IF(C332&lt;$D$12,0,C332-$D$12)</f>
        <v>0</v>
      </c>
      <c r="J332">
        <f t="shared" si="105"/>
        <v>0.15</v>
      </c>
      <c r="K332">
        <f>IF(C332&gt;$D$12,$D$12,C332)</f>
        <v>0.30405150039337886</v>
      </c>
      <c r="L332">
        <f t="shared" si="124"/>
        <v>0.15405150039337887</v>
      </c>
      <c r="M332">
        <f t="shared" si="126"/>
        <v>0.15540047895219158</v>
      </c>
      <c r="N332">
        <f>IF(E332=0,0,A332)</f>
        <v>315</v>
      </c>
      <c r="O332">
        <f>IF(C332&gt;$D$12,O331+1,0)</f>
        <v>0</v>
      </c>
    </row>
    <row r="333" spans="1:15">
      <c r="A333">
        <v>316</v>
      </c>
      <c r="B333">
        <f t="shared" si="127"/>
        <v>0.48673444218528528</v>
      </c>
      <c r="C333">
        <f t="shared" si="125"/>
        <v>0.30135354327575342</v>
      </c>
      <c r="D333">
        <f t="shared" si="122"/>
        <v>0.15</v>
      </c>
      <c r="E333">
        <f t="shared" si="123"/>
        <v>40</v>
      </c>
      <c r="H333">
        <f>IF(C333&lt;$D$12,0,C333-$D$12)</f>
        <v>0</v>
      </c>
      <c r="J333">
        <f t="shared" si="105"/>
        <v>0.15</v>
      </c>
      <c r="K333">
        <f>IF(C333&gt;$D$12,$D$12,C333)</f>
        <v>0.30135354327575342</v>
      </c>
      <c r="L333">
        <f t="shared" si="124"/>
        <v>0.15135354327575343</v>
      </c>
      <c r="M333">
        <f t="shared" si="126"/>
        <v>0.15270252183456615</v>
      </c>
      <c r="N333">
        <f>IF(E333=0,0,A333)</f>
        <v>316</v>
      </c>
      <c r="O333">
        <f>IF(C333&gt;$D$12,O332+1,0)</f>
        <v>0</v>
      </c>
    </row>
    <row r="334" spans="1:15">
      <c r="A334">
        <v>317</v>
      </c>
      <c r="B334">
        <f t="shared" si="127"/>
        <v>0.48245598774233012</v>
      </c>
      <c r="C334">
        <f t="shared" si="125"/>
        <v>0.29865558615812804</v>
      </c>
      <c r="D334">
        <f t="shared" si="122"/>
        <v>0.15</v>
      </c>
      <c r="E334">
        <f t="shared" si="123"/>
        <v>39</v>
      </c>
      <c r="H334">
        <f>IF(C334&lt;$D$12,0,C334-$D$12)</f>
        <v>0</v>
      </c>
      <c r="J334">
        <f t="shared" si="105"/>
        <v>0.15</v>
      </c>
      <c r="K334">
        <f>IF(C334&gt;$D$12,$D$12,C334)</f>
        <v>0.29865558615812804</v>
      </c>
      <c r="L334">
        <f t="shared" si="124"/>
        <v>0.14865558615812804</v>
      </c>
      <c r="M334">
        <f t="shared" si="126"/>
        <v>0.15000456471694074</v>
      </c>
      <c r="N334">
        <f>IF(E334=0,0,A334)</f>
        <v>317</v>
      </c>
      <c r="O334">
        <f>IF(C334&gt;$D$12,O333+1,0)</f>
        <v>0</v>
      </c>
    </row>
    <row r="335" spans="1:15">
      <c r="A335">
        <v>318</v>
      </c>
      <c r="B335">
        <f t="shared" si="127"/>
        <v>0.47817753329937496</v>
      </c>
      <c r="C335">
        <f t="shared" si="125"/>
        <v>0.2959576290405026</v>
      </c>
      <c r="D335">
        <f t="shared" si="122"/>
        <v>0.15</v>
      </c>
      <c r="E335">
        <f t="shared" si="123"/>
        <v>38</v>
      </c>
      <c r="H335">
        <f>IF(C335&lt;$D$12,0,C335-$D$12)</f>
        <v>0</v>
      </c>
      <c r="J335">
        <f t="shared" si="105"/>
        <v>0.15</v>
      </c>
      <c r="K335">
        <f>IF(C335&gt;$D$12,$D$12,C335)</f>
        <v>0.2959576290405026</v>
      </c>
      <c r="L335">
        <f t="shared" si="124"/>
        <v>0.14595762904050261</v>
      </c>
      <c r="M335">
        <f t="shared" si="126"/>
        <v>0.14730660759931533</v>
      </c>
      <c r="N335">
        <f>IF(E335=0,0,A335)</f>
        <v>318</v>
      </c>
      <c r="O335">
        <f>IF(C335&gt;$D$12,O334+1,0)</f>
        <v>0</v>
      </c>
    </row>
    <row r="336" spans="1:15">
      <c r="A336">
        <v>319</v>
      </c>
      <c r="B336">
        <f t="shared" si="127"/>
        <v>0.47389907885641974</v>
      </c>
      <c r="C336">
        <f t="shared" si="125"/>
        <v>0.29325967192287716</v>
      </c>
      <c r="D336">
        <f t="shared" si="122"/>
        <v>0.15</v>
      </c>
      <c r="E336">
        <f t="shared" si="123"/>
        <v>37</v>
      </c>
      <c r="H336">
        <f>IF(C336&lt;$D$12,0,C336-$D$12)</f>
        <v>0</v>
      </c>
      <c r="J336">
        <f t="shared" si="105"/>
        <v>0.15</v>
      </c>
      <c r="K336">
        <f>IF(C336&gt;$D$12,$D$12,C336)</f>
        <v>0.29325967192287716</v>
      </c>
      <c r="L336">
        <f t="shared" si="124"/>
        <v>0.14325967192287717</v>
      </c>
      <c r="M336">
        <f t="shared" si="126"/>
        <v>0.14460865048168989</v>
      </c>
      <c r="N336">
        <f>IF(E336=0,0,A336)</f>
        <v>319</v>
      </c>
      <c r="O336">
        <f>IF(C336&gt;$D$12,O335+1,0)</f>
        <v>0</v>
      </c>
    </row>
    <row r="337" spans="1:15">
      <c r="A337">
        <v>320</v>
      </c>
      <c r="B337">
        <f t="shared" si="127"/>
        <v>0.46962062441346453</v>
      </c>
      <c r="C337">
        <f t="shared" si="125"/>
        <v>0.29056171480525173</v>
      </c>
      <c r="D337">
        <f t="shared" si="122"/>
        <v>0.15</v>
      </c>
      <c r="E337">
        <f t="shared" si="123"/>
        <v>36</v>
      </c>
      <c r="H337">
        <f>IF(C337&lt;$D$12,0,C337-$D$12)</f>
        <v>0</v>
      </c>
      <c r="J337">
        <f t="shared" si="105"/>
        <v>0.15</v>
      </c>
      <c r="K337">
        <f>IF(C337&gt;$D$12,$D$12,C337)</f>
        <v>0.29056171480525173</v>
      </c>
      <c r="L337">
        <f t="shared" si="124"/>
        <v>0.14056171480525173</v>
      </c>
      <c r="M337">
        <f t="shared" si="126"/>
        <v>0.14191069336406445</v>
      </c>
      <c r="N337">
        <f>IF(E337=0,0,A337)</f>
        <v>320</v>
      </c>
      <c r="O337">
        <f>IF(C337&gt;$D$12,O336+1,0)</f>
        <v>0</v>
      </c>
    </row>
    <row r="338" spans="1:15">
      <c r="A338">
        <v>321</v>
      </c>
      <c r="B338">
        <f t="shared" si="127"/>
        <v>0.46534216997050937</v>
      </c>
      <c r="C338">
        <f t="shared" si="125"/>
        <v>0.28786375768762629</v>
      </c>
      <c r="D338">
        <f t="shared" si="122"/>
        <v>0.15</v>
      </c>
      <c r="E338">
        <f t="shared" si="123"/>
        <v>35</v>
      </c>
      <c r="H338">
        <f>IF(C338&lt;$D$12,0,C338-$D$12)</f>
        <v>0</v>
      </c>
      <c r="J338">
        <f t="shared" si="105"/>
        <v>0.15</v>
      </c>
      <c r="K338">
        <f>IF(C338&gt;$D$12,$D$12,C338)</f>
        <v>0.28786375768762629</v>
      </c>
      <c r="L338">
        <f t="shared" si="124"/>
        <v>0.13786375768762629</v>
      </c>
      <c r="M338">
        <f t="shared" si="126"/>
        <v>0.13921273624643901</v>
      </c>
      <c r="N338">
        <f>IF(E338=0,0,A338)</f>
        <v>321</v>
      </c>
      <c r="O338">
        <f>IF(C338&gt;$D$12,O337+1,0)</f>
        <v>0</v>
      </c>
    </row>
    <row r="339" spans="1:15">
      <c r="A339">
        <v>322</v>
      </c>
      <c r="B339">
        <f t="shared" si="127"/>
        <v>0.46106371552755415</v>
      </c>
      <c r="C339">
        <f t="shared" si="125"/>
        <v>0.28516580057000085</v>
      </c>
      <c r="D339">
        <f t="shared" ref="D339:D354" si="128">IF(C339&lt;($D$13+$F$12),C339,$D$13)</f>
        <v>0.15</v>
      </c>
      <c r="E339">
        <f t="shared" ref="E339:E354" si="129">IF(D339=$D$13,IF(C339&lt;$D$12,E340+1,0),0)</f>
        <v>34</v>
      </c>
      <c r="H339">
        <f>IF(C339&lt;$D$12,0,C339-$D$12)</f>
        <v>0</v>
      </c>
      <c r="J339">
        <f t="shared" ref="J339:J372" si="130">IF(C339&gt;$D$12,0,+D339)</f>
        <v>0.15</v>
      </c>
      <c r="K339">
        <f>IF(C339&gt;$D$12,$D$12,C339)</f>
        <v>0.28516580057000085</v>
      </c>
      <c r="L339">
        <f t="shared" ref="L339:L354" si="131">+K339-J339</f>
        <v>0.13516580057000085</v>
      </c>
      <c r="M339">
        <f t="shared" si="126"/>
        <v>0.13651477912881357</v>
      </c>
      <c r="N339">
        <f>IF(E339=0,0,A339)</f>
        <v>322</v>
      </c>
      <c r="O339">
        <f>IF(C339&gt;$D$12,O338+1,0)</f>
        <v>0</v>
      </c>
    </row>
    <row r="340" spans="1:15">
      <c r="A340">
        <v>323</v>
      </c>
      <c r="B340">
        <f t="shared" si="127"/>
        <v>0.45678526108459894</v>
      </c>
      <c r="C340">
        <f t="shared" ref="C340:C355" si="132">+$C$291-($C$291-$C$372)/(355-274)*(A340-274)</f>
        <v>0.28246784345237541</v>
      </c>
      <c r="D340">
        <f t="shared" si="128"/>
        <v>0.15</v>
      </c>
      <c r="E340">
        <f t="shared" si="129"/>
        <v>33</v>
      </c>
      <c r="H340">
        <f>IF(C340&lt;$D$12,0,C340-$D$12)</f>
        <v>0</v>
      </c>
      <c r="J340">
        <f t="shared" si="130"/>
        <v>0.15</v>
      </c>
      <c r="K340">
        <f>IF(C340&gt;$D$12,$D$12,C340)</f>
        <v>0.28246784345237541</v>
      </c>
      <c r="L340">
        <f t="shared" si="131"/>
        <v>0.13246784345237542</v>
      </c>
      <c r="M340">
        <f t="shared" ref="M340:M355" si="133">+(L340+L339)*1/2</f>
        <v>0.13381682201118814</v>
      </c>
      <c r="N340">
        <f>IF(E340=0,0,A340)</f>
        <v>323</v>
      </c>
      <c r="O340">
        <f>IF(C340&gt;$D$12,O339+1,0)</f>
        <v>0</v>
      </c>
    </row>
    <row r="341" spans="1:15">
      <c r="A341">
        <v>324</v>
      </c>
      <c r="B341">
        <f t="shared" ref="B341:B356" si="134">+$B$291-($B$291-$B$372)/(355-274)*(A341-274)</f>
        <v>0.45250680664164378</v>
      </c>
      <c r="C341">
        <f t="shared" si="132"/>
        <v>0.27976988633475003</v>
      </c>
      <c r="D341">
        <f t="shared" si="128"/>
        <v>0.15</v>
      </c>
      <c r="E341">
        <f t="shared" si="129"/>
        <v>32</v>
      </c>
      <c r="H341">
        <f>IF(C341&lt;$D$12,0,C341-$D$12)</f>
        <v>0</v>
      </c>
      <c r="J341">
        <f t="shared" si="130"/>
        <v>0.15</v>
      </c>
      <c r="K341">
        <f>IF(C341&gt;$D$12,$D$12,C341)</f>
        <v>0.27976988633475003</v>
      </c>
      <c r="L341">
        <f t="shared" si="131"/>
        <v>0.12976988633475003</v>
      </c>
      <c r="M341">
        <f t="shared" si="133"/>
        <v>0.13111886489356273</v>
      </c>
      <c r="N341">
        <f>IF(E341=0,0,A341)</f>
        <v>324</v>
      </c>
      <c r="O341">
        <f>IF(C341&gt;$D$12,O340+1,0)</f>
        <v>0</v>
      </c>
    </row>
    <row r="342" spans="1:15">
      <c r="A342">
        <v>325</v>
      </c>
      <c r="B342">
        <f t="shared" si="134"/>
        <v>0.44822835219868862</v>
      </c>
      <c r="C342">
        <f t="shared" si="132"/>
        <v>0.27707192921712459</v>
      </c>
      <c r="D342">
        <f t="shared" si="128"/>
        <v>0.15</v>
      </c>
      <c r="E342">
        <f t="shared" si="129"/>
        <v>31</v>
      </c>
      <c r="H342">
        <f>IF(C342&lt;$D$12,0,C342-$D$12)</f>
        <v>0</v>
      </c>
      <c r="J342">
        <f t="shared" si="130"/>
        <v>0.15</v>
      </c>
      <c r="K342">
        <f>IF(C342&gt;$D$12,$D$12,C342)</f>
        <v>0.27707192921712459</v>
      </c>
      <c r="L342">
        <f t="shared" si="131"/>
        <v>0.1270719292171246</v>
      </c>
      <c r="M342">
        <f t="shared" si="133"/>
        <v>0.12842090777593732</v>
      </c>
      <c r="N342">
        <f>IF(E342=0,0,A342)</f>
        <v>325</v>
      </c>
      <c r="O342">
        <f>IF(C342&gt;$D$12,O341+1,0)</f>
        <v>0</v>
      </c>
    </row>
    <row r="343" spans="1:15">
      <c r="A343">
        <v>326</v>
      </c>
      <c r="B343">
        <f t="shared" si="134"/>
        <v>0.4439498977557334</v>
      </c>
      <c r="C343">
        <f t="shared" si="132"/>
        <v>0.27437397209949921</v>
      </c>
      <c r="D343">
        <f t="shared" si="128"/>
        <v>0.15</v>
      </c>
      <c r="E343">
        <f t="shared" si="129"/>
        <v>30</v>
      </c>
      <c r="H343">
        <f>IF(C343&lt;$D$12,0,C343-$D$12)</f>
        <v>0</v>
      </c>
      <c r="J343">
        <f t="shared" si="130"/>
        <v>0.15</v>
      </c>
      <c r="K343">
        <f>IF(C343&gt;$D$12,$D$12,C343)</f>
        <v>0.27437397209949921</v>
      </c>
      <c r="L343">
        <f t="shared" si="131"/>
        <v>0.12437397209949921</v>
      </c>
      <c r="M343">
        <f t="shared" si="133"/>
        <v>0.1257229506583119</v>
      </c>
      <c r="N343">
        <f>IF(E343=0,0,A343)</f>
        <v>326</v>
      </c>
      <c r="O343">
        <f>IF(C343&gt;$D$12,O342+1,0)</f>
        <v>0</v>
      </c>
    </row>
    <row r="344" spans="1:15">
      <c r="A344">
        <v>327</v>
      </c>
      <c r="B344">
        <f t="shared" si="134"/>
        <v>0.43967144331277819</v>
      </c>
      <c r="C344">
        <f t="shared" si="132"/>
        <v>0.27167601498187377</v>
      </c>
      <c r="D344">
        <f t="shared" si="128"/>
        <v>0.15</v>
      </c>
      <c r="E344">
        <f t="shared" si="129"/>
        <v>29</v>
      </c>
      <c r="H344">
        <f>IF(C344&lt;$D$12,0,C344-$D$12)</f>
        <v>0</v>
      </c>
      <c r="J344">
        <f t="shared" si="130"/>
        <v>0.15</v>
      </c>
      <c r="K344">
        <f>IF(C344&gt;$D$12,$D$12,C344)</f>
        <v>0.27167601498187377</v>
      </c>
      <c r="L344">
        <f t="shared" si="131"/>
        <v>0.12167601498187378</v>
      </c>
      <c r="M344">
        <f t="shared" si="133"/>
        <v>0.12302499354068649</v>
      </c>
      <c r="N344">
        <f>IF(E344=0,0,A344)</f>
        <v>327</v>
      </c>
      <c r="O344">
        <f>IF(C344&gt;$D$12,O343+1,0)</f>
        <v>0</v>
      </c>
    </row>
    <row r="345" spans="1:15">
      <c r="A345">
        <v>328</v>
      </c>
      <c r="B345">
        <f t="shared" si="134"/>
        <v>0.43539298886982303</v>
      </c>
      <c r="C345">
        <f t="shared" si="132"/>
        <v>0.26897805786424833</v>
      </c>
      <c r="D345">
        <f t="shared" si="128"/>
        <v>0.15</v>
      </c>
      <c r="E345">
        <f t="shared" si="129"/>
        <v>28</v>
      </c>
      <c r="H345">
        <f>IF(C345&lt;$D$12,0,C345-$D$12)</f>
        <v>0</v>
      </c>
      <c r="J345">
        <f t="shared" si="130"/>
        <v>0.15</v>
      </c>
      <c r="K345">
        <f>IF(C345&gt;$D$12,$D$12,C345)</f>
        <v>0.26897805786424833</v>
      </c>
      <c r="L345">
        <f t="shared" si="131"/>
        <v>0.11897805786424834</v>
      </c>
      <c r="M345">
        <f t="shared" si="133"/>
        <v>0.12032703642306106</v>
      </c>
      <c r="N345">
        <f>IF(E345=0,0,A345)</f>
        <v>328</v>
      </c>
      <c r="O345">
        <f>IF(C345&gt;$D$12,O344+1,0)</f>
        <v>0</v>
      </c>
    </row>
    <row r="346" spans="1:15">
      <c r="A346">
        <v>329</v>
      </c>
      <c r="B346">
        <f t="shared" si="134"/>
        <v>0.43111453442686787</v>
      </c>
      <c r="C346">
        <f t="shared" si="132"/>
        <v>0.26628010074662289</v>
      </c>
      <c r="D346">
        <f t="shared" si="128"/>
        <v>0.15</v>
      </c>
      <c r="E346">
        <f t="shared" si="129"/>
        <v>27</v>
      </c>
      <c r="H346">
        <f>IF(C346&lt;$D$12,0,C346-$D$12)</f>
        <v>0</v>
      </c>
      <c r="J346">
        <f t="shared" si="130"/>
        <v>0.15</v>
      </c>
      <c r="K346">
        <f>IF(C346&gt;$D$12,$D$12,C346)</f>
        <v>0.26628010074662289</v>
      </c>
      <c r="L346">
        <f t="shared" si="131"/>
        <v>0.1162801007466229</v>
      </c>
      <c r="M346">
        <f t="shared" si="133"/>
        <v>0.11762907930543562</v>
      </c>
      <c r="N346">
        <f>IF(E346=0,0,A346)</f>
        <v>329</v>
      </c>
      <c r="O346">
        <f>IF(C346&gt;$D$12,O345+1,0)</f>
        <v>0</v>
      </c>
    </row>
    <row r="347" spans="1:15">
      <c r="A347">
        <v>330</v>
      </c>
      <c r="B347">
        <f t="shared" si="134"/>
        <v>0.42683607998391265</v>
      </c>
      <c r="C347">
        <f t="shared" si="132"/>
        <v>0.26358214362899746</v>
      </c>
      <c r="D347">
        <f t="shared" si="128"/>
        <v>0.15</v>
      </c>
      <c r="E347">
        <f t="shared" si="129"/>
        <v>26</v>
      </c>
      <c r="H347">
        <f>IF(C347&lt;$D$12,0,C347-$D$12)</f>
        <v>0</v>
      </c>
      <c r="J347">
        <f t="shared" si="130"/>
        <v>0.15</v>
      </c>
      <c r="K347">
        <f>IF(C347&gt;$D$12,$D$12,C347)</f>
        <v>0.26358214362899746</v>
      </c>
      <c r="L347">
        <f t="shared" si="131"/>
        <v>0.11358214362899746</v>
      </c>
      <c r="M347">
        <f t="shared" si="133"/>
        <v>0.11493112218781018</v>
      </c>
      <c r="N347">
        <f>IF(E347=0,0,A347)</f>
        <v>330</v>
      </c>
      <c r="O347">
        <f>IF(C347&gt;$D$12,O346+1,0)</f>
        <v>0</v>
      </c>
    </row>
    <row r="348" spans="1:15">
      <c r="A348">
        <v>331</v>
      </c>
      <c r="B348">
        <f t="shared" si="134"/>
        <v>0.42255762554095744</v>
      </c>
      <c r="C348">
        <f t="shared" si="132"/>
        <v>0.26088418651137202</v>
      </c>
      <c r="D348">
        <f t="shared" si="128"/>
        <v>0.15</v>
      </c>
      <c r="E348">
        <f t="shared" si="129"/>
        <v>25</v>
      </c>
      <c r="H348">
        <f>IF(C348&lt;$D$12,0,C348-$D$12)</f>
        <v>0</v>
      </c>
      <c r="J348">
        <f t="shared" si="130"/>
        <v>0.15</v>
      </c>
      <c r="K348">
        <f>IF(C348&gt;$D$12,$D$12,C348)</f>
        <v>0.26088418651137202</v>
      </c>
      <c r="L348">
        <f t="shared" si="131"/>
        <v>0.11088418651137202</v>
      </c>
      <c r="M348">
        <f t="shared" si="133"/>
        <v>0.11223316507018474</v>
      </c>
      <c r="N348">
        <f>IF(E348=0,0,A348)</f>
        <v>331</v>
      </c>
      <c r="O348">
        <f>IF(C348&gt;$D$12,O347+1,0)</f>
        <v>0</v>
      </c>
    </row>
    <row r="349" spans="1:15">
      <c r="A349">
        <v>332</v>
      </c>
      <c r="B349">
        <f t="shared" si="134"/>
        <v>0.41827917109800228</v>
      </c>
      <c r="C349">
        <f t="shared" si="132"/>
        <v>0.25818622939374658</v>
      </c>
      <c r="D349">
        <f t="shared" si="128"/>
        <v>0.15</v>
      </c>
      <c r="E349">
        <f t="shared" si="129"/>
        <v>24</v>
      </c>
      <c r="H349">
        <f>IF(C349&lt;$D$12,0,C349-$D$12)</f>
        <v>0</v>
      </c>
      <c r="J349">
        <f t="shared" si="130"/>
        <v>0.15</v>
      </c>
      <c r="K349">
        <f>IF(C349&gt;$D$12,$D$12,C349)</f>
        <v>0.25818622939374658</v>
      </c>
      <c r="L349">
        <f t="shared" si="131"/>
        <v>0.10818622939374659</v>
      </c>
      <c r="M349">
        <f t="shared" si="133"/>
        <v>0.1095352079525593</v>
      </c>
      <c r="N349">
        <f>IF(E349=0,0,A349)</f>
        <v>332</v>
      </c>
      <c r="O349">
        <f>IF(C349&gt;$D$12,O348+1,0)</f>
        <v>0</v>
      </c>
    </row>
    <row r="350" spans="1:15">
      <c r="A350">
        <v>333</v>
      </c>
      <c r="B350">
        <f t="shared" si="134"/>
        <v>0.41400071665504712</v>
      </c>
      <c r="C350">
        <f t="shared" si="132"/>
        <v>0.2554882722761212</v>
      </c>
      <c r="D350">
        <f t="shared" si="128"/>
        <v>0.15</v>
      </c>
      <c r="E350">
        <f t="shared" si="129"/>
        <v>23</v>
      </c>
      <c r="H350">
        <f>IF(C350&lt;$D$12,0,C350-$D$12)</f>
        <v>0</v>
      </c>
      <c r="J350">
        <f t="shared" si="130"/>
        <v>0.15</v>
      </c>
      <c r="K350">
        <f>IF(C350&gt;$D$12,$D$12,C350)</f>
        <v>0.2554882722761212</v>
      </c>
      <c r="L350">
        <f t="shared" si="131"/>
        <v>0.1054882722761212</v>
      </c>
      <c r="M350">
        <f t="shared" si="133"/>
        <v>0.10683725083493389</v>
      </c>
      <c r="N350">
        <f>IF(E350=0,0,A350)</f>
        <v>333</v>
      </c>
      <c r="O350">
        <f>IF(C350&gt;$D$12,O349+1,0)</f>
        <v>0</v>
      </c>
    </row>
    <row r="351" spans="1:15">
      <c r="A351">
        <v>334</v>
      </c>
      <c r="B351">
        <f t="shared" si="134"/>
        <v>0.4097222622120919</v>
      </c>
      <c r="C351">
        <f t="shared" si="132"/>
        <v>0.25279031515849576</v>
      </c>
      <c r="D351">
        <f t="shared" si="128"/>
        <v>0.15</v>
      </c>
      <c r="E351">
        <f t="shared" si="129"/>
        <v>22</v>
      </c>
      <c r="H351">
        <f>IF(C351&lt;$D$12,0,C351-$D$12)</f>
        <v>0</v>
      </c>
      <c r="J351">
        <f t="shared" si="130"/>
        <v>0.15</v>
      </c>
      <c r="K351">
        <f>IF(C351&gt;$D$12,$D$12,C351)</f>
        <v>0.25279031515849576</v>
      </c>
      <c r="L351">
        <f t="shared" si="131"/>
        <v>0.10279031515849577</v>
      </c>
      <c r="M351">
        <f t="shared" si="133"/>
        <v>0.10413929371730848</v>
      </c>
      <c r="N351">
        <f>IF(E351=0,0,A351)</f>
        <v>334</v>
      </c>
      <c r="O351">
        <f>IF(C351&gt;$D$12,O350+1,0)</f>
        <v>0</v>
      </c>
    </row>
    <row r="352" spans="1:15">
      <c r="A352">
        <v>335</v>
      </c>
      <c r="B352">
        <f t="shared" si="134"/>
        <v>0.40544380776913674</v>
      </c>
      <c r="C352">
        <f t="shared" si="132"/>
        <v>0.25009235804087038</v>
      </c>
      <c r="D352">
        <f t="shared" si="128"/>
        <v>0.15</v>
      </c>
      <c r="E352">
        <f t="shared" si="129"/>
        <v>21</v>
      </c>
      <c r="H352">
        <f>IF(C352&lt;$D$12,0,C352-$D$12)</f>
        <v>0</v>
      </c>
      <c r="J352">
        <f t="shared" si="130"/>
        <v>0.15</v>
      </c>
      <c r="K352">
        <f>IF(C352&gt;$D$12,$D$12,C352)</f>
        <v>0.25009235804087038</v>
      </c>
      <c r="L352">
        <f t="shared" si="131"/>
        <v>0.10009235804087038</v>
      </c>
      <c r="M352">
        <f t="shared" si="133"/>
        <v>0.10144133659968307</v>
      </c>
      <c r="N352">
        <f>IF(E352=0,0,A352)</f>
        <v>335</v>
      </c>
      <c r="O352">
        <f>IF(C352&gt;$D$12,O351+1,0)</f>
        <v>0</v>
      </c>
    </row>
    <row r="353" spans="1:15">
      <c r="A353">
        <v>336</v>
      </c>
      <c r="B353">
        <f t="shared" si="134"/>
        <v>0.40116535332618153</v>
      </c>
      <c r="C353">
        <f t="shared" si="132"/>
        <v>0.24739440092324491</v>
      </c>
      <c r="D353">
        <f t="shared" si="128"/>
        <v>0.15</v>
      </c>
      <c r="E353">
        <f t="shared" si="129"/>
        <v>20</v>
      </c>
      <c r="H353">
        <f>IF(C353&lt;$D$12,0,C353-$D$12)</f>
        <v>0</v>
      </c>
      <c r="J353">
        <f t="shared" si="130"/>
        <v>0.15</v>
      </c>
      <c r="K353">
        <f>IF(C353&gt;$D$12,$D$12,C353)</f>
        <v>0.24739440092324491</v>
      </c>
      <c r="L353">
        <f t="shared" si="131"/>
        <v>9.7394400923244917E-2</v>
      </c>
      <c r="M353">
        <f t="shared" si="133"/>
        <v>9.874337948205765E-2</v>
      </c>
      <c r="N353">
        <f>IF(E353=0,0,A353)</f>
        <v>336</v>
      </c>
      <c r="O353">
        <f>IF(C353&gt;$D$12,O352+1,0)</f>
        <v>0</v>
      </c>
    </row>
    <row r="354" spans="1:15">
      <c r="A354">
        <v>337</v>
      </c>
      <c r="B354">
        <f t="shared" si="134"/>
        <v>0.39688689888322637</v>
      </c>
      <c r="C354">
        <f t="shared" si="132"/>
        <v>0.2446964438056195</v>
      </c>
      <c r="D354">
        <f t="shared" si="128"/>
        <v>0.15</v>
      </c>
      <c r="E354">
        <f t="shared" si="129"/>
        <v>19</v>
      </c>
      <c r="H354">
        <f>IF(C354&lt;$D$12,0,C354-$D$12)</f>
        <v>0</v>
      </c>
      <c r="J354">
        <f t="shared" si="130"/>
        <v>0.15</v>
      </c>
      <c r="K354">
        <f>IF(C354&gt;$D$12,$D$12,C354)</f>
        <v>0.2446964438056195</v>
      </c>
      <c r="L354">
        <f t="shared" si="131"/>
        <v>9.4696443805619507E-2</v>
      </c>
      <c r="M354">
        <f t="shared" si="133"/>
        <v>9.6045422364432212E-2</v>
      </c>
      <c r="N354">
        <f>IF(E354=0,0,A354)</f>
        <v>337</v>
      </c>
      <c r="O354">
        <f>IF(C354&gt;$D$12,O353+1,0)</f>
        <v>0</v>
      </c>
    </row>
    <row r="355" spans="1:15">
      <c r="A355">
        <v>338</v>
      </c>
      <c r="B355">
        <f t="shared" si="134"/>
        <v>0.39260844444027115</v>
      </c>
      <c r="C355">
        <f t="shared" si="132"/>
        <v>0.24199848668799406</v>
      </c>
      <c r="D355">
        <f t="shared" ref="D355:D370" si="135">IF(C355&lt;($D$13+$F$12),C355,$D$13)</f>
        <v>0.15</v>
      </c>
      <c r="E355">
        <f t="shared" ref="E355:E370" si="136">IF(D355=$D$13,IF(C355&lt;$D$12,E356+1,0),0)</f>
        <v>18</v>
      </c>
      <c r="H355">
        <f>IF(C355&lt;$D$12,0,C355-$D$12)</f>
        <v>0</v>
      </c>
      <c r="J355">
        <f t="shared" si="130"/>
        <v>0.15</v>
      </c>
      <c r="K355">
        <f>IF(C355&gt;$D$12,$D$12,C355)</f>
        <v>0.24199848668799406</v>
      </c>
      <c r="L355">
        <f t="shared" ref="L355:L370" si="137">+K355-J355</f>
        <v>9.1998486687994069E-2</v>
      </c>
      <c r="M355">
        <f t="shared" si="133"/>
        <v>9.3347465246806788E-2</v>
      </c>
      <c r="N355">
        <f>IF(E355=0,0,A355)</f>
        <v>338</v>
      </c>
      <c r="O355">
        <f>IF(C355&gt;$D$12,O354+1,0)</f>
        <v>0</v>
      </c>
    </row>
    <row r="356" spans="1:15">
      <c r="A356">
        <v>339</v>
      </c>
      <c r="B356">
        <f t="shared" si="134"/>
        <v>0.38832998999731594</v>
      </c>
      <c r="C356">
        <f t="shared" ref="C356:C370" si="138">+$C$291-($C$291-$C$372)/(355-274)*(A356-274)</f>
        <v>0.23930052957036863</v>
      </c>
      <c r="D356">
        <f t="shared" si="135"/>
        <v>0.15</v>
      </c>
      <c r="E356">
        <f t="shared" si="136"/>
        <v>17</v>
      </c>
      <c r="H356">
        <f>IF(C356&lt;$D$12,0,C356-$D$12)</f>
        <v>0</v>
      </c>
      <c r="J356">
        <f t="shared" si="130"/>
        <v>0.15</v>
      </c>
      <c r="K356">
        <f>IF(C356&gt;$D$12,$D$12,C356)</f>
        <v>0.23930052957036863</v>
      </c>
      <c r="L356">
        <f t="shared" si="137"/>
        <v>8.9300529570368631E-2</v>
      </c>
      <c r="M356">
        <f t="shared" ref="M356:M371" si="139">+(L356+L355)*1/2</f>
        <v>9.064950812918135E-2</v>
      </c>
      <c r="N356">
        <f>IF(E356=0,0,A356)</f>
        <v>339</v>
      </c>
      <c r="O356">
        <f>IF(C356&gt;$D$12,O355+1,0)</f>
        <v>0</v>
      </c>
    </row>
    <row r="357" spans="1:15">
      <c r="A357">
        <v>340</v>
      </c>
      <c r="B357">
        <f t="shared" ref="B357:B371" si="140">+$B$291-($B$291-$B$372)/(355-274)*(A357-274)</f>
        <v>0.38405153555436078</v>
      </c>
      <c r="C357">
        <f t="shared" si="138"/>
        <v>0.23660257245274322</v>
      </c>
      <c r="D357">
        <f t="shared" si="135"/>
        <v>0.15</v>
      </c>
      <c r="E357">
        <f t="shared" si="136"/>
        <v>16</v>
      </c>
      <c r="H357">
        <f>IF(C357&lt;$D$12,0,C357-$D$12)</f>
        <v>0</v>
      </c>
      <c r="J357">
        <f t="shared" si="130"/>
        <v>0.15</v>
      </c>
      <c r="K357">
        <f>IF(C357&gt;$D$12,$D$12,C357)</f>
        <v>0.23660257245274322</v>
      </c>
      <c r="L357">
        <f t="shared" si="137"/>
        <v>8.6602572452743221E-2</v>
      </c>
      <c r="M357">
        <f t="shared" si="139"/>
        <v>8.7951551011555926E-2</v>
      </c>
      <c r="N357">
        <f>IF(E357=0,0,A357)</f>
        <v>340</v>
      </c>
      <c r="O357">
        <f>IF(C357&gt;$D$12,O356+1,0)</f>
        <v>0</v>
      </c>
    </row>
    <row r="358" spans="1:15">
      <c r="A358">
        <v>341</v>
      </c>
      <c r="B358">
        <f t="shared" si="140"/>
        <v>0.37977308111140556</v>
      </c>
      <c r="C358">
        <f t="shared" si="138"/>
        <v>0.23390461533511778</v>
      </c>
      <c r="D358">
        <f t="shared" si="135"/>
        <v>0.15</v>
      </c>
      <c r="E358">
        <f t="shared" si="136"/>
        <v>15</v>
      </c>
      <c r="H358">
        <f>IF(C358&lt;$D$12,0,C358-$D$12)</f>
        <v>0</v>
      </c>
      <c r="J358">
        <f t="shared" si="130"/>
        <v>0.15</v>
      </c>
      <c r="K358">
        <f>IF(C358&gt;$D$12,$D$12,C358)</f>
        <v>0.23390461533511778</v>
      </c>
      <c r="L358">
        <f t="shared" si="137"/>
        <v>8.3904615335117783E-2</v>
      </c>
      <c r="M358">
        <f t="shared" si="139"/>
        <v>8.5253593893930502E-2</v>
      </c>
      <c r="N358">
        <f>IF(E358=0,0,A358)</f>
        <v>341</v>
      </c>
      <c r="O358">
        <f>IF(C358&gt;$D$12,O357+1,0)</f>
        <v>0</v>
      </c>
    </row>
    <row r="359" spans="1:15">
      <c r="A359">
        <v>342</v>
      </c>
      <c r="B359">
        <f t="shared" si="140"/>
        <v>0.3754946266684504</v>
      </c>
      <c r="C359">
        <f t="shared" si="138"/>
        <v>0.23120665821749237</v>
      </c>
      <c r="D359">
        <f t="shared" si="135"/>
        <v>0.15</v>
      </c>
      <c r="E359">
        <f t="shared" si="136"/>
        <v>14</v>
      </c>
      <c r="H359">
        <f>IF(C359&lt;$D$12,0,C359-$D$12)</f>
        <v>0</v>
      </c>
      <c r="J359">
        <f t="shared" si="130"/>
        <v>0.15</v>
      </c>
      <c r="K359">
        <f>IF(C359&gt;$D$12,$D$12,C359)</f>
        <v>0.23120665821749237</v>
      </c>
      <c r="L359">
        <f t="shared" si="137"/>
        <v>8.1206658217492372E-2</v>
      </c>
      <c r="M359">
        <f t="shared" si="139"/>
        <v>8.2555636776305077E-2</v>
      </c>
      <c r="N359">
        <f>IF(E359=0,0,A359)</f>
        <v>342</v>
      </c>
      <c r="O359">
        <f>IF(C359&gt;$D$12,O358+1,0)</f>
        <v>0</v>
      </c>
    </row>
    <row r="360" spans="1:15">
      <c r="A360">
        <v>343</v>
      </c>
      <c r="B360">
        <f t="shared" si="140"/>
        <v>0.37121617222549519</v>
      </c>
      <c r="C360">
        <f t="shared" si="138"/>
        <v>0.22850870109986693</v>
      </c>
      <c r="D360">
        <f t="shared" si="135"/>
        <v>0.15</v>
      </c>
      <c r="E360">
        <f t="shared" si="136"/>
        <v>13</v>
      </c>
      <c r="H360">
        <f>IF(C360&lt;$D$12,0,C360-$D$12)</f>
        <v>0</v>
      </c>
      <c r="J360">
        <f t="shared" si="130"/>
        <v>0.15</v>
      </c>
      <c r="K360">
        <f>IF(C360&gt;$D$12,$D$12,C360)</f>
        <v>0.22850870109986693</v>
      </c>
      <c r="L360">
        <f t="shared" si="137"/>
        <v>7.8508701099866934E-2</v>
      </c>
      <c r="M360">
        <f t="shared" si="139"/>
        <v>7.9857679658679653E-2</v>
      </c>
      <c r="N360">
        <f>IF(E360=0,0,A360)</f>
        <v>343</v>
      </c>
      <c r="O360">
        <f>IF(C360&gt;$D$12,O359+1,0)</f>
        <v>0</v>
      </c>
    </row>
    <row r="361" spans="1:15">
      <c r="A361">
        <v>344</v>
      </c>
      <c r="B361">
        <f t="shared" si="140"/>
        <v>0.36693771778254003</v>
      </c>
      <c r="C361">
        <f t="shared" si="138"/>
        <v>0.22581074398224152</v>
      </c>
      <c r="D361">
        <f t="shared" si="135"/>
        <v>0.15</v>
      </c>
      <c r="E361">
        <f t="shared" si="136"/>
        <v>12</v>
      </c>
      <c r="H361">
        <f>IF(C361&lt;$D$12,0,C361-$D$12)</f>
        <v>0</v>
      </c>
      <c r="J361">
        <f t="shared" si="130"/>
        <v>0.15</v>
      </c>
      <c r="K361">
        <f>IF(C361&gt;$D$12,$D$12,C361)</f>
        <v>0.22581074398224152</v>
      </c>
      <c r="L361">
        <f t="shared" si="137"/>
        <v>7.5810743982241524E-2</v>
      </c>
      <c r="M361">
        <f t="shared" si="139"/>
        <v>7.7159722541054229E-2</v>
      </c>
      <c r="N361">
        <f>IF(E361=0,0,A361)</f>
        <v>344</v>
      </c>
      <c r="O361">
        <f>IF(C361&gt;$D$12,O360+1,0)</f>
        <v>0</v>
      </c>
    </row>
    <row r="362" spans="1:15">
      <c r="A362">
        <v>345</v>
      </c>
      <c r="B362">
        <f t="shared" si="140"/>
        <v>0.36265926333958481</v>
      </c>
      <c r="C362">
        <f t="shared" si="138"/>
        <v>0.22311278686461608</v>
      </c>
      <c r="D362">
        <f t="shared" si="135"/>
        <v>0.15</v>
      </c>
      <c r="E362">
        <f t="shared" si="136"/>
        <v>11</v>
      </c>
      <c r="H362">
        <f>IF(C362&lt;$D$12,0,C362-$D$12)</f>
        <v>0</v>
      </c>
      <c r="J362">
        <f t="shared" si="130"/>
        <v>0.15</v>
      </c>
      <c r="K362">
        <f>IF(C362&gt;$D$12,$D$12,C362)</f>
        <v>0.22311278686461608</v>
      </c>
      <c r="L362">
        <f t="shared" si="137"/>
        <v>7.3112786864616086E-2</v>
      </c>
      <c r="M362">
        <f t="shared" si="139"/>
        <v>7.4461765423428805E-2</v>
      </c>
      <c r="N362">
        <f>IF(E362=0,0,A362)</f>
        <v>345</v>
      </c>
      <c r="O362">
        <f>IF(C362&gt;$D$12,O361+1,0)</f>
        <v>0</v>
      </c>
    </row>
    <row r="363" spans="1:15">
      <c r="A363">
        <v>346</v>
      </c>
      <c r="B363">
        <f t="shared" si="140"/>
        <v>0.35838080889662965</v>
      </c>
      <c r="C363">
        <f t="shared" si="138"/>
        <v>0.22041482974699067</v>
      </c>
      <c r="D363">
        <f t="shared" si="135"/>
        <v>0.15</v>
      </c>
      <c r="E363">
        <f t="shared" si="136"/>
        <v>10</v>
      </c>
      <c r="H363">
        <f>IF(C363&lt;$D$12,0,C363-$D$12)</f>
        <v>0</v>
      </c>
      <c r="J363">
        <f t="shared" si="130"/>
        <v>0.15</v>
      </c>
      <c r="K363">
        <f>IF(C363&gt;$D$12,$D$12,C363)</f>
        <v>0.22041482974699067</v>
      </c>
      <c r="L363">
        <f t="shared" si="137"/>
        <v>7.0414829746990676E-2</v>
      </c>
      <c r="M363">
        <f t="shared" si="139"/>
        <v>7.1763808305803381E-2</v>
      </c>
      <c r="N363">
        <f>IF(E363=0,0,A363)</f>
        <v>346</v>
      </c>
      <c r="O363">
        <f>IF(C363&gt;$D$12,O362+1,0)</f>
        <v>0</v>
      </c>
    </row>
    <row r="364" spans="1:15">
      <c r="A364">
        <v>347</v>
      </c>
      <c r="B364">
        <f t="shared" si="140"/>
        <v>0.35410235445367444</v>
      </c>
      <c r="C364">
        <f t="shared" si="138"/>
        <v>0.21771687262936523</v>
      </c>
      <c r="D364">
        <f t="shared" si="135"/>
        <v>0.15</v>
      </c>
      <c r="E364">
        <f t="shared" si="136"/>
        <v>9</v>
      </c>
      <c r="H364">
        <f>IF(C364&lt;$D$12,0,C364-$D$12)</f>
        <v>0</v>
      </c>
      <c r="J364">
        <f t="shared" si="130"/>
        <v>0.15</v>
      </c>
      <c r="K364">
        <f>IF(C364&gt;$D$12,$D$12,C364)</f>
        <v>0.21771687262936523</v>
      </c>
      <c r="L364">
        <f t="shared" si="137"/>
        <v>6.7716872629365238E-2</v>
      </c>
      <c r="M364">
        <f t="shared" si="139"/>
        <v>6.9065851188177957E-2</v>
      </c>
      <c r="N364">
        <f>IF(E364=0,0,A364)</f>
        <v>347</v>
      </c>
      <c r="O364">
        <f>IF(C364&gt;$D$12,O363+1,0)</f>
        <v>0</v>
      </c>
    </row>
    <row r="365" spans="1:15">
      <c r="A365">
        <v>348</v>
      </c>
      <c r="B365">
        <f t="shared" si="140"/>
        <v>0.34982390001071928</v>
      </c>
      <c r="C365">
        <f t="shared" si="138"/>
        <v>0.21501891551173979</v>
      </c>
      <c r="D365">
        <f t="shared" si="135"/>
        <v>0.15</v>
      </c>
      <c r="E365">
        <f t="shared" si="136"/>
        <v>8</v>
      </c>
      <c r="H365">
        <f>IF(C365&lt;$D$12,0,C365-$D$12)</f>
        <v>0</v>
      </c>
      <c r="J365">
        <f t="shared" si="130"/>
        <v>0.15</v>
      </c>
      <c r="K365">
        <f>IF(C365&gt;$D$12,$D$12,C365)</f>
        <v>0.21501891551173979</v>
      </c>
      <c r="L365">
        <f t="shared" si="137"/>
        <v>6.50189155117398E-2</v>
      </c>
      <c r="M365">
        <f t="shared" si="139"/>
        <v>6.6367894070552519E-2</v>
      </c>
      <c r="N365">
        <f>IF(E365=0,0,A365)</f>
        <v>348</v>
      </c>
      <c r="O365">
        <f>IF(C365&gt;$D$12,O364+1,0)</f>
        <v>0</v>
      </c>
    </row>
    <row r="366" spans="1:15">
      <c r="A366">
        <v>349</v>
      </c>
      <c r="B366">
        <f t="shared" si="140"/>
        <v>0.34554544556776406</v>
      </c>
      <c r="C366">
        <f t="shared" si="138"/>
        <v>0.21232095839411438</v>
      </c>
      <c r="D366">
        <f t="shared" si="135"/>
        <v>0.15</v>
      </c>
      <c r="E366">
        <f t="shared" si="136"/>
        <v>7</v>
      </c>
      <c r="H366">
        <f>IF(C366&lt;$D$12,0,C366-$D$12)</f>
        <v>0</v>
      </c>
      <c r="J366">
        <f t="shared" si="130"/>
        <v>0.15</v>
      </c>
      <c r="K366">
        <f>IF(C366&gt;$D$12,$D$12,C366)</f>
        <v>0.21232095839411438</v>
      </c>
      <c r="L366">
        <f t="shared" si="137"/>
        <v>6.232095839411439E-2</v>
      </c>
      <c r="M366">
        <f t="shared" si="139"/>
        <v>6.3669936952927095E-2</v>
      </c>
      <c r="N366">
        <f>IF(E366=0,0,A366)</f>
        <v>349</v>
      </c>
      <c r="O366">
        <f>IF(C366&gt;$D$12,O365+1,0)</f>
        <v>0</v>
      </c>
    </row>
    <row r="367" spans="1:15">
      <c r="A367">
        <v>350</v>
      </c>
      <c r="B367">
        <f t="shared" si="140"/>
        <v>0.3412669911248089</v>
      </c>
      <c r="C367">
        <f t="shared" si="138"/>
        <v>0.20962300127648895</v>
      </c>
      <c r="D367">
        <f t="shared" si="135"/>
        <v>0.15</v>
      </c>
      <c r="E367">
        <f t="shared" si="136"/>
        <v>6</v>
      </c>
      <c r="H367">
        <f>IF(C367&lt;$D$12,0,C367-$D$12)</f>
        <v>0</v>
      </c>
      <c r="J367">
        <f t="shared" si="130"/>
        <v>0.15</v>
      </c>
      <c r="K367">
        <f>IF(C367&gt;$D$12,$D$12,C367)</f>
        <v>0.20962300127648895</v>
      </c>
      <c r="L367">
        <f t="shared" si="137"/>
        <v>5.9623001276488952E-2</v>
      </c>
      <c r="M367">
        <f t="shared" si="139"/>
        <v>6.0971979835301671E-2</v>
      </c>
      <c r="N367">
        <f>IF(E367=0,0,A367)</f>
        <v>350</v>
      </c>
      <c r="O367">
        <f>IF(C367&gt;$D$12,O366+1,0)</f>
        <v>0</v>
      </c>
    </row>
    <row r="368" spans="1:15">
      <c r="A368">
        <v>351</v>
      </c>
      <c r="B368">
        <f t="shared" si="140"/>
        <v>0.33698853668185369</v>
      </c>
      <c r="C368">
        <f t="shared" si="138"/>
        <v>0.20692504415886354</v>
      </c>
      <c r="D368">
        <f t="shared" si="135"/>
        <v>0.15</v>
      </c>
      <c r="E368">
        <f t="shared" si="136"/>
        <v>5</v>
      </c>
      <c r="H368">
        <f>IF(C368&lt;$D$12,0,C368-$D$12)</f>
        <v>0</v>
      </c>
      <c r="J368">
        <f t="shared" si="130"/>
        <v>0.15</v>
      </c>
      <c r="K368">
        <f>IF(C368&gt;$D$12,$D$12,C368)</f>
        <v>0.20692504415886354</v>
      </c>
      <c r="L368">
        <f t="shared" si="137"/>
        <v>5.6925044158863541E-2</v>
      </c>
      <c r="M368">
        <f t="shared" si="139"/>
        <v>5.8274022717676247E-2</v>
      </c>
      <c r="N368">
        <f>IF(E368=0,0,A368)</f>
        <v>351</v>
      </c>
      <c r="O368">
        <f>IF(C368&gt;$D$12,O367+1,0)</f>
        <v>0</v>
      </c>
    </row>
    <row r="369" spans="1:15">
      <c r="A369">
        <v>352</v>
      </c>
      <c r="B369">
        <f t="shared" si="140"/>
        <v>0.33271008223889853</v>
      </c>
      <c r="C369">
        <f t="shared" si="138"/>
        <v>0.2042270870412381</v>
      </c>
      <c r="D369">
        <f t="shared" si="135"/>
        <v>0.15</v>
      </c>
      <c r="E369">
        <f t="shared" si="136"/>
        <v>4</v>
      </c>
      <c r="H369">
        <f>IF(C369&lt;$D$12,0,C369-$D$12)</f>
        <v>0</v>
      </c>
      <c r="J369">
        <f t="shared" si="130"/>
        <v>0.15</v>
      </c>
      <c r="K369">
        <f>IF(C369&gt;$D$12,$D$12,C369)</f>
        <v>0.2042270870412381</v>
      </c>
      <c r="L369">
        <f t="shared" si="137"/>
        <v>5.4227087041238103E-2</v>
      </c>
      <c r="M369">
        <f t="shared" si="139"/>
        <v>5.5576065600050822E-2</v>
      </c>
      <c r="N369">
        <f>IF(E369=0,0,A369)</f>
        <v>352</v>
      </c>
      <c r="O369">
        <f>IF(C369&gt;$D$12,O368+1,0)</f>
        <v>0</v>
      </c>
    </row>
    <row r="370" spans="1:15">
      <c r="A370">
        <v>353</v>
      </c>
      <c r="B370">
        <f t="shared" si="140"/>
        <v>0.32843162779594332</v>
      </c>
      <c r="C370">
        <f t="shared" si="138"/>
        <v>0.20152912992361269</v>
      </c>
      <c r="D370">
        <f t="shared" si="135"/>
        <v>0.15</v>
      </c>
      <c r="E370">
        <f t="shared" si="136"/>
        <v>3</v>
      </c>
      <c r="H370">
        <f>IF(C370&lt;$D$12,0,C370-$D$12)</f>
        <v>0</v>
      </c>
      <c r="J370">
        <f t="shared" si="130"/>
        <v>0.15</v>
      </c>
      <c r="K370">
        <f>IF(C370&gt;$D$12,$D$12,C370)</f>
        <v>0.20152912992361269</v>
      </c>
      <c r="L370">
        <f t="shared" si="137"/>
        <v>5.1529129923612693E-2</v>
      </c>
      <c r="M370">
        <f t="shared" si="139"/>
        <v>5.2878108482425398E-2</v>
      </c>
      <c r="N370">
        <f>IF(E370=0,0,A370)</f>
        <v>353</v>
      </c>
      <c r="O370">
        <f>IF(C370&gt;$D$12,O369+1,0)</f>
        <v>0</v>
      </c>
    </row>
    <row r="371" spans="1:15">
      <c r="A371">
        <v>354</v>
      </c>
      <c r="B371">
        <f t="shared" si="140"/>
        <v>0.32415317335298816</v>
      </c>
      <c r="C371">
        <f>+$C$291-($C$291-$C$372)/(355-274)*(A371-274)</f>
        <v>0.19883117280598725</v>
      </c>
      <c r="D371">
        <f>IF(C371&lt;($D$13+$F$12),C371,$D$13)</f>
        <v>0.15</v>
      </c>
      <c r="E371">
        <f>IF(D371=$D$13,IF(C371&lt;$D$12,E372+1,0),0)</f>
        <v>2</v>
      </c>
      <c r="H371">
        <f>IF(C371&lt;$D$12,0,C371-$D$12)</f>
        <v>0</v>
      </c>
      <c r="J371">
        <f t="shared" si="130"/>
        <v>0.15</v>
      </c>
      <c r="K371">
        <f>IF(C371&gt;$D$12,$D$12,C371)</f>
        <v>0.19883117280598725</v>
      </c>
      <c r="L371">
        <f>+K371-J371</f>
        <v>4.8831172805987255E-2</v>
      </c>
      <c r="M371">
        <f t="shared" si="139"/>
        <v>5.0180151364799974E-2</v>
      </c>
      <c r="N371">
        <f>IF(E371=0,0,A371)</f>
        <v>354</v>
      </c>
      <c r="O371">
        <f>IF(C371&gt;$D$12,O370+1,0)</f>
        <v>0</v>
      </c>
    </row>
    <row r="372" spans="1:15">
      <c r="A372">
        <v>355</v>
      </c>
      <c r="B372" s="1">
        <f>+B10</f>
        <v>0.31987471891003294</v>
      </c>
      <c r="C372" s="1">
        <f>+C10</f>
        <v>0.19613321568836184</v>
      </c>
      <c r="D372">
        <f>IF(C372&lt;($D$13+$F$12),C372,$D$13)</f>
        <v>0.15</v>
      </c>
      <c r="E372">
        <f>IF(D372=$D$13,IF(C372&lt;$D$12,E373+1,0),0)</f>
        <v>1</v>
      </c>
      <c r="H372">
        <f>IF(C372&lt;$D$12,0,C372-$D$12)</f>
        <v>0</v>
      </c>
      <c r="J372">
        <f t="shared" si="130"/>
        <v>0.15</v>
      </c>
      <c r="K372">
        <f>IF(C372&gt;$D$12,$D$12,C372)</f>
        <v>0.19613321568836184</v>
      </c>
      <c r="L372">
        <f>+K372-J372</f>
        <v>4.6133215688361845E-2</v>
      </c>
      <c r="M372">
        <f>+(L372+L371)*1/2</f>
        <v>4.748219424717455E-2</v>
      </c>
      <c r="N372">
        <f>IF(E372=0,0,A372)</f>
        <v>355</v>
      </c>
      <c r="O372">
        <f>IF(C372&gt;$D$12,O371+1,0)</f>
        <v>0</v>
      </c>
    </row>
  </sheetData>
  <printOptions gridLines="1" gridLinesSet="0"/>
  <pageMargins left="0.75" right="0.75" top="1" bottom="1" header="0.5" footer="0.5"/>
  <pageSetup paperSize="9" orientation="portrait" horizontalDpi="180" verticalDpi="180" copies="0" r:id="rId1"/>
  <headerFooter alignWithMargins="0"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Grafici</vt:lpstr>
      </vt:variant>
      <vt:variant>
        <vt:i4>1</vt:i4>
      </vt:variant>
    </vt:vector>
  </HeadingPairs>
  <TitlesOfParts>
    <vt:vector size="2" baseType="lpstr">
      <vt:lpstr>Foglio1</vt:lpstr>
      <vt:lpstr>Grafico1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e Livio Montanari</dc:creator>
  <cp:lastModifiedBy>sturno</cp:lastModifiedBy>
  <dcterms:created xsi:type="dcterms:W3CDTF">1999-12-05T15:23:06Z</dcterms:created>
  <dcterms:modified xsi:type="dcterms:W3CDTF">2012-11-19T00:27:05Z</dcterms:modified>
</cp:coreProperties>
</file>